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600" windowHeight="4755" activeTab="2"/>
  </bookViews>
  <sheets>
    <sheet name="九如素菜單" sheetId="149" r:id="rId1"/>
    <sheet name="九如葷菜單" sheetId="125" r:id="rId2"/>
    <sheet name="第1週國中" sheetId="141" r:id="rId3"/>
    <sheet name="第2週國中" sheetId="142" r:id="rId4"/>
    <sheet name="第3週國中" sheetId="143" r:id="rId5"/>
    <sheet name="第1週國中3章1Q" sheetId="146" r:id="rId6"/>
    <sheet name="第2週國中3章1Q" sheetId="147" r:id="rId7"/>
    <sheet name="第3週國中3章1Q" sheetId="148" r:id="rId8"/>
  </sheets>
  <externalReferences>
    <externalReference r:id="rId9"/>
    <externalReference r:id="rId10"/>
  </externalReferences>
  <definedNames>
    <definedName name="__xlnm.Print_Area" localSheetId="0">#REF!</definedName>
    <definedName name="__xlnm.Print_Area" localSheetId="4">#REF!</definedName>
    <definedName name="__xlnm.Print_Area" localSheetId="7">#REF!</definedName>
    <definedName name="__xlnm.Print_Area">#REF!</definedName>
    <definedName name="__xlnm.Print_Area_1" localSheetId="0">#REF!</definedName>
    <definedName name="__xlnm.Print_Area_1" localSheetId="4">#REF!</definedName>
    <definedName name="__xlnm.Print_Area_1" localSheetId="7">#REF!</definedName>
    <definedName name="__xlnm.Print_Area_1">#REF!</definedName>
    <definedName name="__xlnm.Print_Area_2" localSheetId="0">#REF!</definedName>
    <definedName name="__xlnm.Print_Area_2" localSheetId="4">#REF!</definedName>
    <definedName name="__xlnm.Print_Area_2" localSheetId="7">#REF!</definedName>
    <definedName name="__xlnm.Print_Area_2">#REF!</definedName>
    <definedName name="__xlnm.Print_Area_3" localSheetId="0">#REF!</definedName>
    <definedName name="__xlnm.Print_Area_3" localSheetId="4">#REF!</definedName>
    <definedName name="__xlnm.Print_Area_3" localSheetId="7">#REF!</definedName>
    <definedName name="__xlnm.Print_Area_3">#REF!</definedName>
    <definedName name="__xlnm.Print_Area_4" localSheetId="0">#REF!</definedName>
    <definedName name="__xlnm.Print_Area_4" localSheetId="4">#REF!</definedName>
    <definedName name="__xlnm.Print_Area_4" localSheetId="7">#REF!</definedName>
    <definedName name="__xlnm.Print_Area_4">#REF!</definedName>
    <definedName name="a" localSheetId="0">#REF!</definedName>
    <definedName name="a" localSheetId="4">#REF!</definedName>
    <definedName name="a" localSheetId="7">#REF!</definedName>
    <definedName name="a">#REF!</definedName>
    <definedName name="b" localSheetId="0">#REF!</definedName>
    <definedName name="b">#REF!</definedName>
    <definedName name="_xlnm.Print_Area" localSheetId="2">第1週國中!#REF!</definedName>
    <definedName name="_xlnm.Print_Area" localSheetId="5">第1週國中3章1Q!#REF!</definedName>
    <definedName name="_xlnm.Print_Area" localSheetId="3">第2週國中!#REF!</definedName>
    <definedName name="_xlnm.Print_Area" localSheetId="6">第2週國中3章1Q!#REF!</definedName>
    <definedName name="_xlnm.Print_Area" localSheetId="4">第3週國中!#REF!</definedName>
    <definedName name="_xlnm.Print_Area" localSheetId="7">第3週國中3章1Q!#REF!</definedName>
    <definedName name="sdff" localSheetId="0">#REF!</definedName>
    <definedName name="sdff" localSheetId="4">#REF!</definedName>
    <definedName name="sdff" localSheetId="7">#REF!</definedName>
    <definedName name="sdff">#REF!</definedName>
    <definedName name="sdff1" localSheetId="0">#REF!</definedName>
    <definedName name="sdff1">#REF!</definedName>
    <definedName name="w" localSheetId="0">#REF!</definedName>
    <definedName name="w">#REF!</definedName>
    <definedName name="主食類份數">([1]菜單設計!$E$4-SUM([1]菜單設計!$E$8:$E$12))/15</definedName>
    <definedName name="主食類份數小數第一位">ROUND((主食類份數-INT(主食類份數)),1)*10</definedName>
    <definedName name="年齡層" localSheetId="0">#REF!</definedName>
    <definedName name="年齡層">#REF!</definedName>
    <definedName name="肉類份數">([1]菜單設計!$C$4-SUM([1]菜單設計!$C$8:$C$13))/7</definedName>
    <definedName name="肉類份數小數第一位">ROUND(肉類份數-INT(肉類份數),1)*10</definedName>
    <definedName name="油脂份數">([1]菜單設計!$D$4-SUM([1]菜單設計!$D$8:$D$16))/5</definedName>
    <definedName name="油脂份數小數第一位">ROUND(油脂份數-INT(油脂份數),1)*10</definedName>
    <definedName name="活動量" localSheetId="0">#REF!</definedName>
    <definedName name="活動量">#REF!</definedName>
    <definedName name="第三週" localSheetId="0">#REF!</definedName>
    <definedName name="第三週" localSheetId="4">#REF!</definedName>
    <definedName name="第三週" localSheetId="7">#REF!</definedName>
    <definedName name="第三週">#REF!</definedName>
    <definedName name="餐別" localSheetId="0">#REF!</definedName>
    <definedName name="餐別">#REF!</definedName>
  </definedNames>
  <calcPr calcId="145621"/>
</workbook>
</file>

<file path=xl/calcChain.xml><?xml version="1.0" encoding="utf-8"?>
<calcChain xmlns="http://schemas.openxmlformats.org/spreadsheetml/2006/main">
  <c r="Q15" i="148" l="1"/>
  <c r="V11" i="147"/>
  <c r="K26" i="143" l="1"/>
  <c r="Q14" i="143"/>
  <c r="Q13" i="143"/>
  <c r="Q11" i="143"/>
  <c r="Q9" i="143"/>
  <c r="Q12" i="143"/>
  <c r="I31" i="143" l="1"/>
  <c r="I30" i="143"/>
  <c r="E27" i="143"/>
  <c r="N25" i="143"/>
  <c r="H25" i="143"/>
  <c r="B25" i="143"/>
  <c r="Q22" i="143"/>
  <c r="N22" i="143"/>
  <c r="H22" i="143"/>
  <c r="B22" i="143"/>
  <c r="K20" i="143"/>
  <c r="E19" i="143"/>
  <c r="K18" i="143"/>
  <c r="E17" i="143"/>
  <c r="Q16" i="143"/>
  <c r="N16" i="143"/>
  <c r="K16" i="143"/>
  <c r="H16" i="143"/>
  <c r="B16" i="143"/>
  <c r="A16" i="143"/>
  <c r="N9" i="143"/>
  <c r="H9" i="143"/>
  <c r="B9" i="143"/>
  <c r="A9" i="143"/>
  <c r="Q7" i="143"/>
  <c r="N5" i="143"/>
  <c r="K5" i="143"/>
  <c r="H5" i="143"/>
  <c r="B5" i="143"/>
  <c r="A5" i="143"/>
  <c r="N3" i="143"/>
  <c r="P3" i="143" s="1"/>
  <c r="H3" i="143"/>
  <c r="J3" i="143" s="1"/>
  <c r="B3" i="143"/>
  <c r="D3" i="143" s="1"/>
  <c r="D2" i="143"/>
  <c r="P7" i="143" l="1"/>
  <c r="P16" i="143"/>
  <c r="P8" i="143"/>
  <c r="D26" i="143"/>
  <c r="D19" i="143"/>
  <c r="D10" i="143"/>
  <c r="J16" i="143"/>
  <c r="J20" i="143"/>
  <c r="P22" i="143"/>
  <c r="D25" i="143"/>
  <c r="D27" i="143"/>
  <c r="J11" i="143"/>
  <c r="P6" i="143"/>
  <c r="P10" i="143"/>
  <c r="D12" i="143"/>
  <c r="D13" i="143"/>
  <c r="D16" i="143"/>
  <c r="J17" i="143"/>
  <c r="D20" i="143"/>
  <c r="D23" i="143"/>
  <c r="J5" i="143"/>
  <c r="D11" i="143"/>
  <c r="J12" i="143"/>
  <c r="P17" i="143"/>
  <c r="D5" i="143"/>
  <c r="J9" i="143"/>
  <c r="J10" i="143"/>
  <c r="D17" i="143"/>
  <c r="J18" i="143"/>
  <c r="D22" i="143"/>
  <c r="J24" i="143"/>
  <c r="P5" i="143"/>
  <c r="J6" i="143"/>
  <c r="J19" i="143"/>
  <c r="J22" i="143"/>
  <c r="J23" i="143"/>
  <c r="J25" i="143"/>
</calcChain>
</file>

<file path=xl/sharedStrings.xml><?xml version="1.0" encoding="utf-8"?>
<sst xmlns="http://schemas.openxmlformats.org/spreadsheetml/2006/main" count="1159" uniqueCount="414">
  <si>
    <t>主食</t>
  </si>
  <si>
    <t>胚芽米飯</t>
  </si>
  <si>
    <t>風味餐</t>
  </si>
  <si>
    <t>糙米飯</t>
  </si>
  <si>
    <t>小米飯</t>
  </si>
  <si>
    <t>洋蔥</t>
  </si>
  <si>
    <t>副食一</t>
  </si>
  <si>
    <t>油</t>
  </si>
  <si>
    <t>大蒜</t>
  </si>
  <si>
    <t>胡蘿蔔</t>
  </si>
  <si>
    <t>蒜末</t>
  </si>
  <si>
    <t>炒青江菜</t>
  </si>
  <si>
    <t>青江菜</t>
  </si>
  <si>
    <t>綠色大地</t>
  </si>
  <si>
    <t>芝麻米飯</t>
  </si>
  <si>
    <t>甘藍</t>
  </si>
  <si>
    <t>豆腐</t>
  </si>
  <si>
    <t>薑</t>
  </si>
  <si>
    <t>炒青花菜</t>
  </si>
  <si>
    <t>滷雞腿×1</t>
  </si>
  <si>
    <t>排骨</t>
  </si>
  <si>
    <t>肉丁</t>
  </si>
  <si>
    <t>雞胸肉丁</t>
  </si>
  <si>
    <t>杏鮑菇</t>
  </si>
  <si>
    <t>蔥</t>
  </si>
  <si>
    <t>-</t>
  </si>
  <si>
    <t>有機蔬菜</t>
  </si>
  <si>
    <t>水果</t>
  </si>
  <si>
    <t>炒大陸妹</t>
  </si>
  <si>
    <t>燕麥米飯</t>
  </si>
  <si>
    <t>炒菠菜</t>
  </si>
  <si>
    <t>屏東縣立九如國民中學</t>
  </si>
  <si>
    <t>午餐菜單</t>
  </si>
  <si>
    <t>日期</t>
  </si>
  <si>
    <t>星期</t>
  </si>
  <si>
    <t>湯品</t>
  </si>
  <si>
    <t>其他</t>
  </si>
  <si>
    <t>螞蟻上樹</t>
  </si>
  <si>
    <t>紅蘿蔔炒蛋</t>
  </si>
  <si>
    <t>炒 菠 菜</t>
  </si>
  <si>
    <t>水果類</t>
    <phoneticPr fontId="1" type="noConversion"/>
  </si>
  <si>
    <t>全脂乳品類</t>
    <phoneticPr fontId="1" type="noConversion"/>
  </si>
  <si>
    <t>奶類</t>
    <phoneticPr fontId="1" type="noConversion"/>
  </si>
  <si>
    <t>水果</t>
    <phoneticPr fontId="1" type="noConversion"/>
  </si>
  <si>
    <t>洋芋</t>
  </si>
  <si>
    <t>統一沙拉油</t>
  </si>
  <si>
    <t>薑</t>
    <phoneticPr fontId="22" type="noConversion"/>
  </si>
  <si>
    <t>白米</t>
    <phoneticPr fontId="1" type="noConversion"/>
  </si>
  <si>
    <t>學校採購量(kg)</t>
  </si>
  <si>
    <t>每人(g)</t>
  </si>
  <si>
    <t>材料</t>
  </si>
  <si>
    <t>菜名/烹調法</t>
  </si>
  <si>
    <t>白米</t>
    <phoneticPr fontId="22" type="noConversion"/>
  </si>
  <si>
    <t>排骨</t>
    <phoneticPr fontId="22" type="noConversion"/>
  </si>
  <si>
    <t>絞肉</t>
  </si>
  <si>
    <t>是否為加工品</t>
  </si>
  <si>
    <t>項目</t>
  </si>
  <si>
    <t>＊食材確認合格打ˇ，不合格打×</t>
  </si>
  <si>
    <t>主菜</t>
  </si>
  <si>
    <t>青花菜</t>
  </si>
  <si>
    <t>菠菜</t>
  </si>
  <si>
    <t>地瓜</t>
  </si>
  <si>
    <t>山東大白菜</t>
  </si>
  <si>
    <t>豬肉</t>
  </si>
  <si>
    <t>冬粉</t>
  </si>
  <si>
    <t>米飯</t>
  </si>
  <si>
    <t>檸 檬 雞</t>
  </si>
  <si>
    <t>蔥香蒸蛋</t>
  </si>
  <si>
    <t>蔬菜味噌湯</t>
  </si>
  <si>
    <t>羅勒豬柳</t>
  </si>
  <si>
    <t>麻油芋薯米血</t>
  </si>
  <si>
    <t>炒油菜</t>
  </si>
  <si>
    <t>黃耆雞湯湯</t>
  </si>
  <si>
    <t>酸辣湯麵</t>
  </si>
  <si>
    <t>鐵板豆芽菜</t>
  </si>
  <si>
    <t>梅香燒雞</t>
  </si>
  <si>
    <t>沙茶冬粉</t>
  </si>
  <si>
    <t>黃瓜蛋花湯</t>
  </si>
  <si>
    <t>瓜仔肉燥</t>
  </si>
  <si>
    <t>綠豆甜湯</t>
  </si>
  <si>
    <t>紅燒肉丁</t>
  </si>
  <si>
    <t>什錦燴針菇</t>
  </si>
  <si>
    <t>冬瓜大骨湯</t>
  </si>
  <si>
    <t>東山鴨</t>
  </si>
  <si>
    <t>海帶炒干絲</t>
  </si>
  <si>
    <t>炒高麗菜</t>
  </si>
  <si>
    <t>青菜蛋花湯</t>
  </si>
  <si>
    <t>水果/鮮奶</t>
  </si>
  <si>
    <t>白醬豬肉炒麵</t>
  </si>
  <si>
    <t>金針雞湯</t>
  </si>
  <si>
    <t>蔥油雞</t>
  </si>
  <si>
    <t>麻婆豆腐</t>
  </si>
  <si>
    <t>玉米濃湯</t>
  </si>
  <si>
    <t>回鍋肉</t>
  </si>
  <si>
    <t>麻醬拌三絲</t>
  </si>
  <si>
    <t>紅豆地瓜甜湯</t>
  </si>
  <si>
    <t>咖哩雞丁</t>
  </si>
  <si>
    <t>梅林排骨</t>
  </si>
  <si>
    <t>金沙油腐</t>
  </si>
  <si>
    <t>蘿蔔雞湯</t>
  </si>
  <si>
    <t>什錦飯湯</t>
  </si>
  <si>
    <t>旗魚黑輪×1</t>
  </si>
  <si>
    <t>茶葉蛋×1</t>
  </si>
  <si>
    <t>110年</t>
    <phoneticPr fontId="1" type="noConversion" alignment="center"/>
  </si>
  <si>
    <t>1月</t>
    <phoneticPr fontId="1" type="noConversion" alignment="center"/>
  </si>
  <si>
    <t>主菜</t>
    <phoneticPr fontId="1" type="noConversion" alignment="center"/>
  </si>
  <si>
    <t>副食一</t>
    <phoneticPr fontId="1" type="noConversion" alignment="center"/>
  </si>
  <si>
    <t>副食二</t>
    <phoneticPr fontId="1" type="noConversion" alignment="center"/>
  </si>
  <si>
    <t>米飯</t>
    <phoneticPr fontId="22" type="noConversion"/>
  </si>
  <si>
    <t>蔬菜味噌湯</t>
    <phoneticPr fontId="22" type="noConversion"/>
  </si>
  <si>
    <t>炒油菜</t>
    <phoneticPr fontId="22" type="noConversion"/>
  </si>
  <si>
    <t>風味餐</t>
    <phoneticPr fontId="1" type="noConversion" alignment="center"/>
  </si>
  <si>
    <t>酸辣湯麵</t>
    <phoneticPr fontId="22" type="noConversion"/>
  </si>
  <si>
    <t>滷雞腿×1</t>
    <phoneticPr fontId="22" type="noConversion"/>
  </si>
  <si>
    <t>鐵板豆芽菜</t>
    <phoneticPr fontId="22" type="noConversion"/>
  </si>
  <si>
    <t>-</t>
    <phoneticPr fontId="1" type="noConversion" alignment="center"/>
  </si>
  <si>
    <t>胚芽米飯</t>
    <phoneticPr fontId="22" type="noConversion"/>
  </si>
  <si>
    <t>黃瓜蛋花湯</t>
    <phoneticPr fontId="22" type="noConversion"/>
  </si>
  <si>
    <t>米飯</t>
    <phoneticPr fontId="22" type="noConversion"/>
  </si>
  <si>
    <t>冬瓜大骨湯</t>
    <phoneticPr fontId="22" type="noConversion"/>
  </si>
  <si>
    <t>東山鴨</t>
    <phoneticPr fontId="22" type="noConversion"/>
  </si>
  <si>
    <t>青菜蛋花湯</t>
    <phoneticPr fontId="22" type="noConversion"/>
  </si>
  <si>
    <t>風味餐</t>
    <phoneticPr fontId="1" type="noConversion" alignment="center"/>
  </si>
  <si>
    <t>白醬豬肉炒麵</t>
    <phoneticPr fontId="22" type="noConversion"/>
  </si>
  <si>
    <t>炒青花菜</t>
    <phoneticPr fontId="22" type="noConversion"/>
  </si>
  <si>
    <t>金針雞湯</t>
    <phoneticPr fontId="22" type="noConversion"/>
  </si>
  <si>
    <t>蔥油雞</t>
    <phoneticPr fontId="22" type="noConversion"/>
  </si>
  <si>
    <t>燕麥米飯</t>
    <phoneticPr fontId="22" type="noConversion"/>
  </si>
  <si>
    <t>回鍋肉</t>
    <phoneticPr fontId="22" type="noConversion"/>
  </si>
  <si>
    <t>麻醬拌三絲</t>
    <phoneticPr fontId="22" type="noConversion"/>
  </si>
  <si>
    <t>炒菠菜</t>
    <phoneticPr fontId="22" type="noConversion"/>
  </si>
  <si>
    <t>海芽針菇湯</t>
    <phoneticPr fontId="22" type="noConversion"/>
  </si>
  <si>
    <t>什錦飯湯</t>
    <phoneticPr fontId="22" type="noConversion"/>
  </si>
  <si>
    <t>旗魚黑輪×1</t>
    <phoneticPr fontId="22" type="noConversion"/>
  </si>
  <si>
    <t>茶葉蛋×1</t>
    <phoneticPr fontId="1" type="noConversion" alignment="center"/>
  </si>
  <si>
    <t>-</t>
    <phoneticPr fontId="1" type="noConversion" alignment="center"/>
  </si>
  <si>
    <t>食譜設計:</t>
    <phoneticPr fontId="1" type="noConversion"/>
  </si>
  <si>
    <t xml:space="preserve">  執行秘書：  </t>
    <phoneticPr fontId="1" type="noConversion"/>
  </si>
  <si>
    <t>主任:</t>
    <phoneticPr fontId="1" type="noConversion" alignment="center"/>
  </si>
  <si>
    <t>校長：</t>
    <phoneticPr fontId="1" type="noConversion" alignment="center"/>
  </si>
  <si>
    <t>牛排麵</t>
  </si>
  <si>
    <t>乾木耳</t>
  </si>
  <si>
    <t>雞胸肉</t>
  </si>
  <si>
    <t>亦盛CAS</t>
  </si>
  <si>
    <t>豬絞肉</t>
  </si>
  <si>
    <t>供應人數：</t>
    <phoneticPr fontId="22" type="noConversion"/>
  </si>
  <si>
    <t>供應廠商：味帝企業股份有限公司</t>
    <phoneticPr fontId="22" type="noConversion"/>
  </si>
  <si>
    <t>日期</t>
    <phoneticPr fontId="22" type="noConversion"/>
  </si>
  <si>
    <t>項目</t>
    <phoneticPr fontId="1" type="noConversion"/>
  </si>
  <si>
    <t>三章一Q標示</t>
    <phoneticPr fontId="41" type="noConversion"/>
  </si>
  <si>
    <t>是否為加工品</t>
    <phoneticPr fontId="41" type="noConversion"/>
  </si>
  <si>
    <t>白米</t>
    <phoneticPr fontId="22" type="noConversion"/>
  </si>
  <si>
    <t>白米</t>
    <phoneticPr fontId="1" type="noConversion"/>
  </si>
  <si>
    <t>牛排麵</t>
    <phoneticPr fontId="22" type="noConversion"/>
  </si>
  <si>
    <t>胚芽米</t>
    <phoneticPr fontId="22" type="noConversion"/>
  </si>
  <si>
    <t>糙米</t>
    <phoneticPr fontId="1" type="noConversion"/>
  </si>
  <si>
    <t>豬肉</t>
    <phoneticPr fontId="1" type="noConversion"/>
  </si>
  <si>
    <t>黑芝麻</t>
    <phoneticPr fontId="1" type="noConversion"/>
  </si>
  <si>
    <t>甘藍</t>
    <phoneticPr fontId="1" type="noConversion"/>
  </si>
  <si>
    <t>乾木耳</t>
    <phoneticPr fontId="1" type="noConversion"/>
  </si>
  <si>
    <t>雞胸肉</t>
    <phoneticPr fontId="1" type="noConversion"/>
  </si>
  <si>
    <t>洋蔥</t>
    <phoneticPr fontId="1" type="noConversion"/>
  </si>
  <si>
    <t>榨菜</t>
    <phoneticPr fontId="1" type="noConversion"/>
  </si>
  <si>
    <t>豬絞肉</t>
    <phoneticPr fontId="1" type="noConversion"/>
  </si>
  <si>
    <t>檸檬汁</t>
    <phoneticPr fontId="1" type="noConversion"/>
  </si>
  <si>
    <t>青椒</t>
    <phoneticPr fontId="1" type="noConversion"/>
  </si>
  <si>
    <t>油</t>
    <phoneticPr fontId="32" type="noConversion"/>
  </si>
  <si>
    <t>洋蔥</t>
    <phoneticPr fontId="1" type="noConversion"/>
  </si>
  <si>
    <t>九層塔</t>
    <phoneticPr fontId="1" type="noConversion"/>
  </si>
  <si>
    <t>筍絲</t>
    <phoneticPr fontId="1" type="noConversion"/>
  </si>
  <si>
    <t>油</t>
    <phoneticPr fontId="1" type="noConversion"/>
  </si>
  <si>
    <t>胡蘿蔔</t>
    <phoneticPr fontId="1" type="noConversion"/>
  </si>
  <si>
    <t>紅蔥頭</t>
    <phoneticPr fontId="22" type="noConversion"/>
  </si>
  <si>
    <t>大蒜</t>
    <phoneticPr fontId="1" type="noConversion"/>
  </si>
  <si>
    <t>雞蛋</t>
    <phoneticPr fontId="1" type="noConversion"/>
  </si>
  <si>
    <t>薑</t>
    <phoneticPr fontId="1" type="noConversion"/>
  </si>
  <si>
    <t>豬柳</t>
    <phoneticPr fontId="1" type="noConversion"/>
  </si>
  <si>
    <t>大毅QR code</t>
    <phoneticPr fontId="22" type="noConversion"/>
  </si>
  <si>
    <t>雞腿</t>
    <phoneticPr fontId="1" type="noConversion"/>
  </si>
  <si>
    <t>冬粉</t>
    <phoneticPr fontId="22" type="noConversion"/>
  </si>
  <si>
    <t>胡蘿蔔</t>
    <phoneticPr fontId="22" type="noConversion"/>
  </si>
  <si>
    <t>紅蔥頭</t>
    <phoneticPr fontId="1" type="noConversion"/>
  </si>
  <si>
    <t>地瓜</t>
    <phoneticPr fontId="1" type="noConversion"/>
  </si>
  <si>
    <t>八角</t>
    <phoneticPr fontId="1" type="noConversion"/>
  </si>
  <si>
    <t>豬肉</t>
    <phoneticPr fontId="22" type="noConversion"/>
  </si>
  <si>
    <t>雞蛋</t>
    <phoneticPr fontId="22" type="noConversion"/>
  </si>
  <si>
    <t>洋芋</t>
    <phoneticPr fontId="1" type="noConversion"/>
  </si>
  <si>
    <t>桂皮</t>
    <phoneticPr fontId="1" type="noConversion"/>
  </si>
  <si>
    <t>油</t>
    <phoneticPr fontId="22" type="noConversion"/>
  </si>
  <si>
    <t>香油</t>
    <phoneticPr fontId="1" type="noConversion"/>
  </si>
  <si>
    <t>乾香菇絲</t>
    <phoneticPr fontId="1" type="noConversion"/>
  </si>
  <si>
    <t>黑麻油</t>
    <phoneticPr fontId="1" type="noConversion"/>
  </si>
  <si>
    <t>山東大白菜</t>
    <phoneticPr fontId="1" type="noConversion"/>
  </si>
  <si>
    <t>副食三</t>
    <phoneticPr fontId="22" type="noConversion"/>
  </si>
  <si>
    <t>菠菜</t>
    <phoneticPr fontId="22" type="noConversion"/>
  </si>
  <si>
    <t>油菜</t>
    <phoneticPr fontId="1" type="noConversion"/>
  </si>
  <si>
    <t>豆芽菜</t>
    <phoneticPr fontId="1" type="noConversion"/>
  </si>
  <si>
    <t>有機</t>
    <phoneticPr fontId="1" type="noConversion"/>
  </si>
  <si>
    <t>青江菜</t>
    <phoneticPr fontId="22" type="noConversion"/>
  </si>
  <si>
    <t>大蒜</t>
    <phoneticPr fontId="22" type="noConversion"/>
  </si>
  <si>
    <t>湯</t>
    <phoneticPr fontId="1" type="noConversion"/>
  </si>
  <si>
    <t>雞胸肉</t>
    <phoneticPr fontId="1" type="noConversion"/>
  </si>
  <si>
    <t>大黃瓜</t>
    <phoneticPr fontId="1" type="noConversion"/>
  </si>
  <si>
    <t>綠豆</t>
    <phoneticPr fontId="22" type="noConversion"/>
  </si>
  <si>
    <t>黃耆</t>
    <phoneticPr fontId="1" type="noConversion"/>
  </si>
  <si>
    <t>二砂糖</t>
    <phoneticPr fontId="1" type="noConversion"/>
  </si>
  <si>
    <t>枸杞</t>
    <phoneticPr fontId="1" type="noConversion"/>
  </si>
  <si>
    <t>味噌</t>
    <phoneticPr fontId="1" type="noConversion"/>
  </si>
  <si>
    <t>茯苓</t>
    <phoneticPr fontId="1" type="noConversion"/>
  </si>
  <si>
    <t>水果</t>
    <phoneticPr fontId="1" type="noConversion"/>
  </si>
  <si>
    <t>奶類</t>
    <phoneticPr fontId="1" type="noConversion"/>
  </si>
  <si>
    <t>營養供應比例</t>
    <phoneticPr fontId="22" type="noConversion"/>
  </si>
  <si>
    <t>全穀根莖類</t>
    <phoneticPr fontId="1" type="noConversion"/>
  </si>
  <si>
    <t>油脂與堅果種子類</t>
    <phoneticPr fontId="1" type="noConversion"/>
  </si>
  <si>
    <t>蔬菜類</t>
    <phoneticPr fontId="1" type="noConversion"/>
  </si>
  <si>
    <t>全脂乳品類</t>
    <phoneticPr fontId="1" type="noConversion"/>
  </si>
  <si>
    <t>水果類</t>
    <phoneticPr fontId="1" type="noConversion"/>
  </si>
  <si>
    <t>豆魚肉蛋類</t>
    <phoneticPr fontId="1" type="noConversion"/>
  </si>
  <si>
    <t>熱量</t>
    <phoneticPr fontId="22" type="noConversion"/>
  </si>
  <si>
    <t>監廚</t>
    <phoneticPr fontId="22" type="noConversion"/>
  </si>
  <si>
    <t>食譜設計</t>
    <phoneticPr fontId="22" type="noConversion"/>
  </si>
  <si>
    <t>執行秘書</t>
    <phoneticPr fontId="22" type="noConversion"/>
  </si>
  <si>
    <t>主任</t>
    <phoneticPr fontId="22" type="noConversion"/>
  </si>
  <si>
    <t>校長</t>
    <phoneticPr fontId="22" type="noConversion"/>
  </si>
  <si>
    <t>小黃瓜</t>
  </si>
  <si>
    <t>牛排麵</t>
    <phoneticPr fontId="1" type="noConversion"/>
  </si>
  <si>
    <t>小米</t>
    <phoneticPr fontId="22" type="noConversion"/>
  </si>
  <si>
    <t>燕麥</t>
    <phoneticPr fontId="22" type="noConversion"/>
  </si>
  <si>
    <t>洋芋</t>
    <phoneticPr fontId="22" type="noConversion"/>
  </si>
  <si>
    <t>杏鮑菇</t>
    <phoneticPr fontId="22" type="noConversion"/>
  </si>
  <si>
    <t>鴨丁</t>
    <phoneticPr fontId="22" type="noConversion"/>
  </si>
  <si>
    <t>洋蔥</t>
    <phoneticPr fontId="22" type="noConversion"/>
  </si>
  <si>
    <t>雞胸肉</t>
    <phoneticPr fontId="22" type="noConversion"/>
  </si>
  <si>
    <t>油</t>
    <phoneticPr fontId="22" type="noConversion"/>
  </si>
  <si>
    <t>油</t>
    <phoneticPr fontId="32" type="noConversion"/>
  </si>
  <si>
    <t>油</t>
    <phoneticPr fontId="1" type="noConversion"/>
  </si>
  <si>
    <t>薑</t>
    <phoneticPr fontId="22" type="noConversion"/>
  </si>
  <si>
    <t>甘藍</t>
    <phoneticPr fontId="22" type="noConversion"/>
  </si>
  <si>
    <t>胡蘿蔔</t>
    <phoneticPr fontId="22" type="noConversion"/>
  </si>
  <si>
    <t>蔥</t>
    <phoneticPr fontId="22" type="noConversion"/>
  </si>
  <si>
    <t>干絲</t>
    <phoneticPr fontId="22" type="noConversion"/>
  </si>
  <si>
    <t>豆腐</t>
    <phoneticPr fontId="1" type="noConversion"/>
  </si>
  <si>
    <t>海帶絲</t>
    <phoneticPr fontId="22" type="noConversion"/>
  </si>
  <si>
    <t>小黃瓜</t>
    <phoneticPr fontId="22" type="noConversion"/>
  </si>
  <si>
    <t>金針菇</t>
    <phoneticPr fontId="22" type="noConversion"/>
  </si>
  <si>
    <t>絞肉</t>
    <phoneticPr fontId="22" type="noConversion"/>
  </si>
  <si>
    <t>筍絲</t>
    <phoneticPr fontId="22" type="noConversion"/>
  </si>
  <si>
    <t>鮑魚菇</t>
    <phoneticPr fontId="22" type="noConversion"/>
  </si>
  <si>
    <t>芹菜</t>
    <phoneticPr fontId="22" type="noConversion"/>
  </si>
  <si>
    <t>山東大白菜</t>
    <phoneticPr fontId="22" type="noConversion"/>
  </si>
  <si>
    <t>大蒜</t>
    <phoneticPr fontId="22" type="noConversion"/>
  </si>
  <si>
    <t>副食三</t>
    <phoneticPr fontId="22" type="noConversion"/>
  </si>
  <si>
    <t>大陸妹</t>
    <phoneticPr fontId="22" type="noConversion"/>
  </si>
  <si>
    <t>高麗菜</t>
    <phoneticPr fontId="22" type="noConversion"/>
  </si>
  <si>
    <t>青花菜</t>
    <phoneticPr fontId="22" type="noConversion"/>
  </si>
  <si>
    <t>有機</t>
    <phoneticPr fontId="22" type="noConversion"/>
  </si>
  <si>
    <t>菠菜</t>
    <phoneticPr fontId="22" type="noConversion"/>
  </si>
  <si>
    <t>乾木耳</t>
    <phoneticPr fontId="22" type="noConversion"/>
  </si>
  <si>
    <t>湯</t>
    <phoneticPr fontId="1" type="noConversion"/>
  </si>
  <si>
    <t>冬瓜</t>
    <phoneticPr fontId="22" type="noConversion"/>
  </si>
  <si>
    <t>小白菜</t>
    <phoneticPr fontId="22" type="noConversion"/>
  </si>
  <si>
    <t>玉米粒</t>
    <phoneticPr fontId="22" type="noConversion"/>
  </si>
  <si>
    <t>紅豆</t>
    <phoneticPr fontId="22" type="noConversion"/>
  </si>
  <si>
    <t>大骨</t>
    <phoneticPr fontId="22" type="noConversion"/>
  </si>
  <si>
    <t>雞蛋</t>
    <phoneticPr fontId="22" type="noConversion"/>
  </si>
  <si>
    <t>乾金針</t>
    <phoneticPr fontId="22" type="noConversion"/>
  </si>
  <si>
    <t>地瓜</t>
    <phoneticPr fontId="22" type="noConversion"/>
  </si>
  <si>
    <t>香油</t>
    <phoneticPr fontId="22" type="noConversion"/>
  </si>
  <si>
    <t>豬絞肉</t>
    <phoneticPr fontId="22" type="noConversion"/>
  </si>
  <si>
    <t>二砂</t>
    <phoneticPr fontId="22" type="noConversion"/>
  </si>
  <si>
    <t>水果</t>
    <phoneticPr fontId="1" type="noConversion"/>
  </si>
  <si>
    <t>奶類</t>
    <phoneticPr fontId="1" type="noConversion"/>
  </si>
  <si>
    <t>營養供應比例</t>
    <phoneticPr fontId="22" type="noConversion"/>
  </si>
  <si>
    <t>全穀根莖類</t>
    <phoneticPr fontId="1" type="noConversion"/>
  </si>
  <si>
    <t>油脂與堅果種子類</t>
    <phoneticPr fontId="1" type="noConversion"/>
  </si>
  <si>
    <t>蔬菜類</t>
    <phoneticPr fontId="1" type="noConversion"/>
  </si>
  <si>
    <t>全脂乳品類</t>
    <phoneticPr fontId="1" type="noConversion"/>
  </si>
  <si>
    <t>水果類</t>
    <phoneticPr fontId="1" type="noConversion"/>
  </si>
  <si>
    <t>豆魚肉蛋類</t>
    <phoneticPr fontId="1" type="noConversion"/>
  </si>
  <si>
    <t>豆魚肉蛋類</t>
    <phoneticPr fontId="22" type="noConversion"/>
  </si>
  <si>
    <t>熱量</t>
    <phoneticPr fontId="22" type="noConversion"/>
  </si>
  <si>
    <t>油豆腐</t>
  </si>
  <si>
    <t>鹹蛋</t>
  </si>
  <si>
    <t>帶殼白蛋</t>
  </si>
  <si>
    <t>QR code</t>
  </si>
  <si>
    <t>人</t>
    <phoneticPr fontId="22" type="noConversion"/>
  </si>
  <si>
    <t>聯絡電話:07-7872311</t>
    <phoneticPr fontId="22" type="noConversion"/>
  </si>
  <si>
    <t>標章黏貼處</t>
    <phoneticPr fontId="41" type="noConversion"/>
  </si>
  <si>
    <t>審查結果</t>
    <phoneticPr fontId="41" type="noConversion"/>
  </si>
  <si>
    <t>主要食材三章一Q</t>
    <phoneticPr fontId="41" type="noConversion"/>
  </si>
  <si>
    <t>是否符合</t>
    <phoneticPr fontId="41" type="noConversion"/>
  </si>
  <si>
    <t>非生鮮農漁畜產品</t>
    <phoneticPr fontId="41" type="noConversion"/>
  </si>
  <si>
    <t>備註:</t>
    <phoneticPr fontId="41" type="noConversion"/>
  </si>
  <si>
    <t xml:space="preserve">  午餐秘書:                                單位主管:                                                            校長:                                                            視導區營養師簽章:</t>
    <phoneticPr fontId="41" type="noConversion"/>
  </si>
  <si>
    <t>＊標章黏貼請浮貼完整、請標註標章之食材品名、避免模糊、標章可使用複印、完整包裝食材之有效日期及批號請留校備查。</t>
    <phoneticPr fontId="41" type="noConversion"/>
  </si>
  <si>
    <t>＊主菜三章一Q：主要食材為佔該道菜大部分食材(每週採1餐有機青菜、4餐臺灣農產品生產追溯蔬菜、2餐可溯源豬肉、2餐可溯源雞肉、0~1餐可溯源魚肉)。</t>
    <phoneticPr fontId="41" type="noConversion"/>
  </si>
  <si>
    <t>＊特殊供餐日(蔬食日、簡餐日)：二道菜之主要食材須為生鮮農漁畜產品，非生鮮農漁畜產品只能一道菜以下。</t>
    <phoneticPr fontId="41" type="noConversion"/>
  </si>
  <si>
    <t>＊視導區營養師僅負責審查紙本資料是否具三章一Q標章(示)型式，不具查核標章(示)號碼真偽責任。</t>
    <phoneticPr fontId="41" type="noConversion"/>
  </si>
  <si>
    <t>＊申請額外有機蔬菜補助者，需再檢附當日食材驗收單據影本（須有進貨總重量）。</t>
    <phoneticPr fontId="41" type="noConversion"/>
  </si>
  <si>
    <t>110年1月第一週--食材驗收貼標表單</t>
    <phoneticPr fontId="22" type="noConversion"/>
  </si>
  <si>
    <t>110年1月第二週--食材驗收貼標表單</t>
    <phoneticPr fontId="22" type="noConversion"/>
  </si>
  <si>
    <t>110年1月第三週--食材驗收貼標表單</t>
    <phoneticPr fontId="22" type="noConversion"/>
  </si>
  <si>
    <t>供應人數：</t>
    <phoneticPr fontId="22" type="noConversion"/>
  </si>
  <si>
    <t>供應廠商：味帝企業股份有限公司</t>
    <phoneticPr fontId="22" type="noConversion"/>
  </si>
  <si>
    <t>日期</t>
    <phoneticPr fontId="22" type="noConversion"/>
  </si>
  <si>
    <t>項目</t>
    <phoneticPr fontId="1" type="noConversion"/>
  </si>
  <si>
    <t>三章一Q標示</t>
    <phoneticPr fontId="41" type="noConversion"/>
  </si>
  <si>
    <t>是否為加工品</t>
    <phoneticPr fontId="41" type="noConversion"/>
  </si>
  <si>
    <t>白米</t>
    <phoneticPr fontId="1" type="noConversion"/>
  </si>
  <si>
    <t>小米</t>
    <phoneticPr fontId="1" type="noConversion"/>
  </si>
  <si>
    <t>肉絲</t>
    <phoneticPr fontId="22" type="noConversion"/>
  </si>
  <si>
    <t>保億CAS</t>
    <phoneticPr fontId="1" type="noConversion"/>
  </si>
  <si>
    <t>乾香菇絲</t>
    <phoneticPr fontId="22" type="noConversion"/>
  </si>
  <si>
    <t>雞胸肉</t>
    <phoneticPr fontId="22" type="noConversion"/>
  </si>
  <si>
    <t>油</t>
    <phoneticPr fontId="1" type="noConversion"/>
  </si>
  <si>
    <t>泰安CAS</t>
    <phoneticPr fontId="1" type="noConversion"/>
  </si>
  <si>
    <t>胡蘿蔔</t>
    <phoneticPr fontId="22" type="noConversion"/>
  </si>
  <si>
    <t>雞胸肉丁</t>
    <phoneticPr fontId="22" type="noConversion"/>
  </si>
  <si>
    <t>肉丁</t>
    <phoneticPr fontId="22" type="noConversion"/>
  </si>
  <si>
    <t>魚丁</t>
    <phoneticPr fontId="22" type="noConversion"/>
  </si>
  <si>
    <t>洋蔥</t>
    <phoneticPr fontId="22" type="noConversion"/>
  </si>
  <si>
    <t>地瓜</t>
    <phoneticPr fontId="22" type="noConversion"/>
  </si>
  <si>
    <t>甘藍</t>
    <phoneticPr fontId="22" type="noConversion"/>
  </si>
  <si>
    <t>油</t>
    <phoneticPr fontId="32" type="noConversion"/>
  </si>
  <si>
    <t>洋芋</t>
    <phoneticPr fontId="22" type="noConversion"/>
  </si>
  <si>
    <t>豬絞肉</t>
    <phoneticPr fontId="22" type="noConversion"/>
  </si>
  <si>
    <t>油豆腐</t>
    <phoneticPr fontId="22" type="noConversion"/>
  </si>
  <si>
    <t>旗魚黑輪</t>
    <phoneticPr fontId="22" type="noConversion"/>
  </si>
  <si>
    <t>冬粉</t>
    <phoneticPr fontId="22" type="noConversion"/>
  </si>
  <si>
    <t>油</t>
    <phoneticPr fontId="1" type="noConversion"/>
  </si>
  <si>
    <t>油</t>
    <phoneticPr fontId="22" type="noConversion"/>
  </si>
  <si>
    <t>鹹蛋</t>
    <phoneticPr fontId="22" type="noConversion"/>
  </si>
  <si>
    <t>乾木耳</t>
    <phoneticPr fontId="22" type="noConversion"/>
  </si>
  <si>
    <t>蔥</t>
    <phoneticPr fontId="22" type="noConversion"/>
  </si>
  <si>
    <t>山東大白菜</t>
    <phoneticPr fontId="22" type="noConversion"/>
  </si>
  <si>
    <t>大蒜</t>
    <phoneticPr fontId="22" type="noConversion"/>
  </si>
  <si>
    <t>副食三</t>
    <phoneticPr fontId="22" type="noConversion"/>
  </si>
  <si>
    <t>青江菜</t>
    <phoneticPr fontId="1" type="noConversion"/>
  </si>
  <si>
    <t>有機蔬菜</t>
    <phoneticPr fontId="22" type="noConversion"/>
  </si>
  <si>
    <t>綠色大地</t>
    <phoneticPr fontId="22" type="noConversion"/>
  </si>
  <si>
    <t>帶殼白蛋</t>
    <phoneticPr fontId="22" type="noConversion"/>
  </si>
  <si>
    <t>蒜末</t>
    <phoneticPr fontId="1" type="noConversion"/>
  </si>
  <si>
    <t>湯</t>
    <phoneticPr fontId="1" type="noConversion"/>
  </si>
  <si>
    <t>乾海帶芽</t>
    <phoneticPr fontId="22" type="noConversion"/>
  </si>
  <si>
    <t>雞胸肉</t>
    <phoneticPr fontId="22" type="noConversion"/>
  </si>
  <si>
    <t>大骨</t>
    <phoneticPr fontId="22" type="noConversion"/>
  </si>
  <si>
    <t>白蘿蔔</t>
    <phoneticPr fontId="22" type="noConversion"/>
  </si>
  <si>
    <t>金針菇</t>
    <phoneticPr fontId="22" type="noConversion"/>
  </si>
  <si>
    <t>薑</t>
    <phoneticPr fontId="22" type="noConversion"/>
  </si>
  <si>
    <t>水果</t>
    <phoneticPr fontId="1" type="noConversion"/>
  </si>
  <si>
    <t>水果</t>
    <phoneticPr fontId="1" type="noConversion"/>
  </si>
  <si>
    <t>奶類</t>
    <phoneticPr fontId="1" type="noConversion"/>
  </si>
  <si>
    <t>營養供應比例</t>
    <phoneticPr fontId="22" type="noConversion"/>
  </si>
  <si>
    <t>全穀根莖類</t>
    <phoneticPr fontId="1" type="noConversion"/>
  </si>
  <si>
    <t>全穀根莖類</t>
    <phoneticPr fontId="1" type="noConversion"/>
  </si>
  <si>
    <t>油脂與堅果種子類</t>
    <phoneticPr fontId="1" type="noConversion"/>
  </si>
  <si>
    <t>蔬菜類</t>
    <phoneticPr fontId="1" type="noConversion"/>
  </si>
  <si>
    <t>全脂乳品類</t>
    <phoneticPr fontId="1" type="noConversion"/>
  </si>
  <si>
    <t>全脂乳品類</t>
    <phoneticPr fontId="1" type="noConversion"/>
  </si>
  <si>
    <t>水果類</t>
    <phoneticPr fontId="1" type="noConversion"/>
  </si>
  <si>
    <t>豆魚肉蛋類</t>
    <phoneticPr fontId="1" type="noConversion"/>
  </si>
  <si>
    <t>熱量</t>
    <phoneticPr fontId="22" type="noConversion"/>
  </si>
  <si>
    <t>水果</t>
    <phoneticPr fontId="22" type="noConversion"/>
  </si>
  <si>
    <t>鮮奶</t>
    <phoneticPr fontId="22" type="noConversion"/>
  </si>
  <si>
    <t>肉丁</t>
    <phoneticPr fontId="1" type="noConversion"/>
  </si>
  <si>
    <t>肉絲</t>
    <phoneticPr fontId="22" type="noConversion"/>
  </si>
  <si>
    <t>肉絲</t>
    <phoneticPr fontId="1" type="noConversion"/>
  </si>
  <si>
    <t>梅子</t>
    <phoneticPr fontId="1" type="noConversion"/>
  </si>
  <si>
    <t>肉丁</t>
    <phoneticPr fontId="22" type="noConversion"/>
  </si>
  <si>
    <t>白蘿蔔</t>
    <phoneticPr fontId="22" type="noConversion"/>
  </si>
  <si>
    <t>芹菜</t>
    <phoneticPr fontId="22" type="noConversion"/>
  </si>
  <si>
    <t>洋蔥</t>
    <phoneticPr fontId="22" type="noConversion"/>
  </si>
  <si>
    <t>供應商電話    公司：07-7872311</t>
    <phoneticPr fontId="22" type="noConversion"/>
  </si>
  <si>
    <t>有機蔬菜</t>
    <phoneticPr fontId="22" type="noConversion"/>
  </si>
  <si>
    <t>肉絲</t>
    <phoneticPr fontId="22" type="noConversion"/>
  </si>
  <si>
    <t>肉丁</t>
    <phoneticPr fontId="22" type="noConversion"/>
  </si>
  <si>
    <t>肉絲</t>
    <phoneticPr fontId="22" type="noConversion"/>
  </si>
  <si>
    <t>米血</t>
    <phoneticPr fontId="1" type="noConversion"/>
  </si>
  <si>
    <t>午餐素食菜單</t>
    <phoneticPr fontId="22" type="noConversion"/>
  </si>
  <si>
    <r>
      <t>泰式檸檬豆包</t>
    </r>
    <r>
      <rPr>
        <sz val="18"/>
        <rFont val="Times New Roman"/>
        <family val="1"/>
      </rPr>
      <t>×</t>
    </r>
    <r>
      <rPr>
        <sz val="18"/>
        <rFont val="標楷體"/>
        <family val="4"/>
        <charset val="136"/>
      </rPr>
      <t>1</t>
    </r>
    <phoneticPr fontId="22" type="noConversion"/>
  </si>
  <si>
    <t>羅勒杏鮑菇</t>
    <phoneticPr fontId="22" type="noConversion"/>
  </si>
  <si>
    <t>黃耆鮮蔬湯</t>
    <phoneticPr fontId="22" type="noConversion"/>
  </si>
  <si>
    <t>黃耆雞湯</t>
    <phoneticPr fontId="22" type="noConversion"/>
  </si>
  <si>
    <t>素酸辣湯麵</t>
    <phoneticPr fontId="22" type="noConversion"/>
  </si>
  <si>
    <t>梅香燒百頁</t>
    <phoneticPr fontId="22" type="noConversion"/>
  </si>
  <si>
    <t>素沙茶冬粉</t>
    <phoneticPr fontId="22" type="noConversion"/>
  </si>
  <si>
    <t>瓜仔素肉燥</t>
    <phoneticPr fontId="22" type="noConversion"/>
  </si>
  <si>
    <t>薑絲冬瓜湯</t>
    <phoneticPr fontId="22" type="noConversion"/>
  </si>
  <si>
    <t>蜜汁烤麩</t>
    <phoneticPr fontId="22" type="noConversion"/>
  </si>
  <si>
    <t>白醬蔬食炒麵</t>
    <phoneticPr fontId="22" type="noConversion"/>
  </si>
  <si>
    <t>牛蒡排×1</t>
    <phoneticPr fontId="22" type="noConversion"/>
  </si>
  <si>
    <t>金針三絲</t>
    <phoneticPr fontId="22" type="noConversion"/>
  </si>
  <si>
    <t>素麻婆豆腐</t>
    <phoneticPr fontId="22" type="noConversion"/>
  </si>
  <si>
    <t>彩椒杏鮑菇</t>
    <phoneticPr fontId="22" type="noConversion"/>
  </si>
  <si>
    <t>回鍋素肉</t>
    <phoneticPr fontId="22" type="noConversion"/>
  </si>
  <si>
    <t>素螞蟻上樹</t>
    <phoneticPr fontId="22" type="noConversion"/>
  </si>
  <si>
    <t>梅林洋芋</t>
    <phoneticPr fontId="22" type="noConversion"/>
  </si>
  <si>
    <t>香菇油腐</t>
    <phoneticPr fontId="22" type="noConversion"/>
  </si>
  <si>
    <t>薑絲蘿蔔湯</t>
    <phoneticPr fontId="22" type="noConversion"/>
  </si>
  <si>
    <t>素什錦飯湯</t>
    <phoneticPr fontId="22" type="noConversion"/>
  </si>
  <si>
    <t>蒸 蛋</t>
    <phoneticPr fontId="22" type="noConversion"/>
  </si>
  <si>
    <t>滷豆包×1</t>
    <phoneticPr fontId="22" type="noConversion"/>
  </si>
  <si>
    <t>素雞腿×1</t>
    <phoneticPr fontId="22" type="noConversion"/>
  </si>
  <si>
    <t>素紅燒豆腸</t>
    <phoneticPr fontId="22" type="noConversion"/>
  </si>
  <si>
    <t>素咖哩百頁</t>
    <phoneticPr fontId="22" type="noConversion"/>
  </si>
  <si>
    <t>QR code</t>
    <phoneticPr fontId="22" type="noConversion"/>
  </si>
  <si>
    <t>CAS</t>
    <phoneticPr fontId="22" type="noConversion"/>
  </si>
  <si>
    <t>麥克雞塊×3</t>
    <phoneticPr fontId="22" type="noConversion"/>
  </si>
  <si>
    <t>麥克雞塊×3</t>
    <phoneticPr fontId="22" type="noConversion"/>
  </si>
  <si>
    <t>CAS</t>
    <phoneticPr fontId="22" type="noConversion"/>
  </si>
  <si>
    <t>麥克雞塊</t>
    <phoneticPr fontId="22" type="noConversion"/>
  </si>
  <si>
    <t>麥克雞塊</t>
    <phoneticPr fontId="22" type="noConversion"/>
  </si>
  <si>
    <t>旗魚黑輪</t>
    <phoneticPr fontId="22" type="noConversion"/>
  </si>
  <si>
    <t>備註：本公司午餐供應皆採用國產豬肉。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</si>
</sst>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_-[$€-2]* #,##0.00_-;\-[$€-2]* #,##0.00_-;_-[$€-2]* &quot;-&quot;??_-"/>
    <numFmt numFmtId="177" formatCode="[$-404]aaaa;@"/>
    <numFmt numFmtId="178" formatCode="0_ "/>
    <numFmt numFmtId="179" formatCode="0;_؂"/>
    <numFmt numFmtId="180" formatCode="0.0_ "/>
    <numFmt numFmtId="181" formatCode="0.0_);[Red]\(0.0\)"/>
    <numFmt numFmtId="182" formatCode="0;_"/>
    <numFmt numFmtId="183" formatCode="0_);[Red]\(0\)"/>
    <numFmt numFmtId="184" formatCode="0;__xd800_"/>
    <numFmt numFmtId="185" formatCode="0;_Ȅ"/>
    <numFmt numFmtId="186" formatCode="0.0"/>
    <numFmt numFmtId="187" formatCode="m/d;@"/>
    <numFmt numFmtId="188" formatCode="[$-404]aaa;@"/>
    <numFmt numFmtId="189" formatCode="0;_섃"/>
    <numFmt numFmtId="190" formatCode="0;_䄃"/>
  </numFmts>
  <fonts count="6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20"/>
      <name val="新細明體"/>
      <family val="1"/>
      <charset val="136"/>
    </font>
    <font>
      <sz val="14"/>
      <name val="新細明體"/>
      <family val="1"/>
      <charset val="136"/>
    </font>
    <font>
      <sz val="11"/>
      <name val="新細明體"/>
      <family val="1"/>
      <charset val="136"/>
    </font>
    <font>
      <sz val="12"/>
      <color indexed="30"/>
      <name val="新細明體"/>
      <family val="1"/>
      <charset val="136"/>
    </font>
    <font>
      <sz val="12"/>
      <color theme="1"/>
      <name val="新細明體"/>
      <family val="2"/>
      <charset val="136"/>
      <scheme val="major"/>
    </font>
    <font>
      <sz val="14"/>
      <color indexed="30"/>
      <name val="新細明體"/>
      <family val="1"/>
      <charset val="136"/>
    </font>
    <font>
      <sz val="12"/>
      <color indexed="30"/>
      <name val="新細明體"/>
      <family val="2"/>
      <charset val="136"/>
      <scheme val="major"/>
    </font>
    <font>
      <sz val="12"/>
      <name val="新細明體"/>
      <family val="2"/>
      <charset val="136"/>
      <scheme val="major"/>
    </font>
    <font>
      <sz val="14"/>
      <name val="新細明體"/>
      <family val="2"/>
      <charset val="136"/>
      <scheme val="major"/>
    </font>
    <font>
      <sz val="9"/>
      <name val="Microsoft YaHei"/>
      <family val="1"/>
      <charset val="136"/>
    </font>
    <font>
      <sz val="14"/>
      <color theme="1"/>
      <name val="新細明體"/>
      <family val="2"/>
      <charset val="136"/>
      <scheme val="major"/>
    </font>
    <font>
      <sz val="14"/>
      <color indexed="30"/>
      <name val="新細明體"/>
      <family val="2"/>
      <charset val="136"/>
      <scheme val="major"/>
    </font>
    <font>
      <sz val="14"/>
      <color theme="1"/>
      <name val="新細明體"/>
      <family val="1"/>
      <charset val="136"/>
      <scheme val="minor"/>
    </font>
    <font>
      <sz val="14"/>
      <name val="細明體"/>
      <family val="3"/>
      <charset val="136"/>
    </font>
    <font>
      <sz val="14"/>
      <name val="新細明體"/>
      <family val="1"/>
      <charset val="136"/>
      <scheme val="minor"/>
    </font>
    <font>
      <sz val="16"/>
      <name val="新細明體"/>
      <family val="1"/>
      <charset val="136"/>
    </font>
    <font>
      <sz val="16"/>
      <name val="新細明體"/>
      <family val="1"/>
      <charset val="136"/>
      <scheme val="minor"/>
    </font>
    <font>
      <sz val="16"/>
      <name val="新細明體"/>
      <family val="2"/>
      <charset val="136"/>
      <scheme val="major"/>
    </font>
    <font>
      <b/>
      <sz val="11"/>
      <color indexed="8"/>
      <name val="Arial"/>
      <family val="2"/>
    </font>
    <font>
      <sz val="12"/>
      <name val="新細明體"/>
      <family val="1"/>
      <charset val="136"/>
      <scheme val="minor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8"/>
      <name val="微軟正黑體"/>
      <family val="2"/>
      <charset val="136"/>
    </font>
    <font>
      <sz val="16"/>
      <name val="微軟正黑體"/>
      <family val="2"/>
      <charset val="136"/>
    </font>
    <font>
      <sz val="12"/>
      <name val="新細明體"/>
      <family val="1"/>
      <charset val="136"/>
      <scheme val="major"/>
    </font>
    <font>
      <sz val="11"/>
      <name val="Times New Roman"/>
      <family val="1"/>
    </font>
    <font>
      <sz val="1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8"/>
      <color theme="1"/>
      <name val="標楷體"/>
      <family val="4"/>
      <charset val="136"/>
    </font>
    <font>
      <sz val="16"/>
      <name val="細明體"/>
      <family val="3"/>
      <charset val="136"/>
    </font>
    <font>
      <sz val="11"/>
      <name val="新細明體"/>
      <family val="2"/>
      <charset val="136"/>
      <scheme val="major"/>
    </font>
    <font>
      <sz val="12"/>
      <color theme="1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sz val="10"/>
      <color theme="1"/>
      <name val="新細明體"/>
      <family val="1"/>
      <charset val="136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1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318">
    <xf numFmtId="0" fontId="0" fillId="0" borderId="0" xfId="0">
      <alignment vertical="center"/>
    </xf>
    <xf numFmtId="0" fontId="23" fillId="0" borderId="0" xfId="192" applyFont="1" applyFill="1" applyBorder="1" applyAlignment="1">
      <alignment vertical="center"/>
    </xf>
    <xf numFmtId="0" fontId="24" fillId="0" borderId="0" xfId="192" applyFont="1" applyFill="1" applyBorder="1" applyAlignment="1">
      <alignment vertical="center"/>
    </xf>
    <xf numFmtId="0" fontId="24" fillId="0" borderId="0" xfId="192" applyFont="1" applyFill="1" applyBorder="1" applyAlignment="1">
      <alignment horizontal="right" vertical="center"/>
    </xf>
    <xf numFmtId="0" fontId="24" fillId="0" borderId="0" xfId="192" applyFont="1" applyFill="1" applyBorder="1" applyAlignment="1">
      <alignment horizontal="left" vertical="center"/>
    </xf>
    <xf numFmtId="0" fontId="24" fillId="0" borderId="0" xfId="192" applyFont="1" applyFill="1" applyBorder="1" applyAlignment="1">
      <alignment horizontal="center" vertical="center"/>
    </xf>
    <xf numFmtId="0" fontId="25" fillId="0" borderId="0" xfId="192" applyFont="1" applyFill="1" applyBorder="1" applyAlignment="1">
      <alignment vertical="center"/>
    </xf>
    <xf numFmtId="0" fontId="20" fillId="0" borderId="0" xfId="192">
      <alignment vertical="center"/>
    </xf>
    <xf numFmtId="0" fontId="26" fillId="0" borderId="0" xfId="192" applyFont="1" applyAlignment="1">
      <alignment horizontal="center" vertical="center"/>
    </xf>
    <xf numFmtId="0" fontId="26" fillId="0" borderId="0" xfId="192" applyFont="1">
      <alignment vertical="center"/>
    </xf>
    <xf numFmtId="0" fontId="20" fillId="0" borderId="0" xfId="192" applyFont="1" applyAlignment="1">
      <alignment horizontal="center" vertical="center"/>
    </xf>
    <xf numFmtId="0" fontId="20" fillId="0" borderId="0" xfId="192" applyFont="1">
      <alignment vertical="center"/>
    </xf>
    <xf numFmtId="0" fontId="26" fillId="0" borderId="0" xfId="192" applyFont="1" applyAlignment="1">
      <alignment vertical="center"/>
    </xf>
    <xf numFmtId="0" fontId="2" fillId="0" borderId="0" xfId="192" applyFont="1" applyFill="1" applyBorder="1" applyAlignment="1">
      <alignment vertical="center"/>
    </xf>
    <xf numFmtId="0" fontId="27" fillId="0" borderId="0" xfId="192" applyFont="1">
      <alignment vertical="center"/>
    </xf>
    <xf numFmtId="0" fontId="28" fillId="0" borderId="0" xfId="192" applyFont="1">
      <alignment vertical="center"/>
    </xf>
    <xf numFmtId="0" fontId="29" fillId="0" borderId="0" xfId="192" applyFont="1" applyAlignment="1">
      <alignment horizontal="center" vertical="center"/>
    </xf>
    <xf numFmtId="0" fontId="29" fillId="0" borderId="0" xfId="192" applyFont="1">
      <alignment vertical="center"/>
    </xf>
    <xf numFmtId="0" fontId="2" fillId="0" borderId="0" xfId="192" applyFont="1" applyFill="1" applyBorder="1" applyAlignment="1">
      <alignment horizontal="left" vertical="center"/>
    </xf>
    <xf numFmtId="0" fontId="30" fillId="0" borderId="0" xfId="192" applyFont="1" applyFill="1" applyBorder="1" applyAlignment="1">
      <alignment vertical="center"/>
    </xf>
    <xf numFmtId="0" fontId="30" fillId="0" borderId="0" xfId="192" applyFont="1" applyFill="1" applyBorder="1" applyAlignment="1">
      <alignment horizontal="center" vertical="center"/>
    </xf>
    <xf numFmtId="0" fontId="2" fillId="0" borderId="0" xfId="192" applyFont="1" applyFill="1" applyBorder="1" applyAlignment="1">
      <alignment horizontal="center" vertical="center"/>
    </xf>
    <xf numFmtId="0" fontId="31" fillId="0" borderId="11" xfId="192" applyFont="1" applyFill="1" applyBorder="1">
      <alignment vertical="center"/>
    </xf>
    <xf numFmtId="178" fontId="31" fillId="0" borderId="11" xfId="192" applyNumberFormat="1" applyFont="1" applyFill="1" applyBorder="1">
      <alignment vertical="center"/>
    </xf>
    <xf numFmtId="179" fontId="31" fillId="0" borderId="11" xfId="192" applyNumberFormat="1" applyFont="1" applyFill="1" applyBorder="1">
      <alignment vertical="center"/>
    </xf>
    <xf numFmtId="0" fontId="33" fillId="0" borderId="11" xfId="192" applyFont="1" applyBorder="1" applyAlignment="1">
      <alignment horizontal="center" vertical="center"/>
    </xf>
    <xf numFmtId="0" fontId="31" fillId="0" borderId="11" xfId="192" applyFont="1" applyBorder="1">
      <alignment vertical="center"/>
    </xf>
    <xf numFmtId="0" fontId="33" fillId="0" borderId="11" xfId="192" applyFont="1" applyBorder="1">
      <alignment vertical="center"/>
    </xf>
    <xf numFmtId="0" fontId="31" fillId="0" borderId="11" xfId="192" applyFont="1" applyFill="1" applyBorder="1" applyAlignment="1">
      <alignment vertical="center"/>
    </xf>
    <xf numFmtId="179" fontId="34" fillId="0" borderId="11" xfId="192" applyNumberFormat="1" applyFont="1" applyFill="1" applyBorder="1">
      <alignment vertical="center"/>
    </xf>
    <xf numFmtId="0" fontId="31" fillId="0" borderId="11" xfId="192" applyFont="1" applyFill="1" applyBorder="1" applyAlignment="1">
      <alignment horizontal="center" vertical="center"/>
    </xf>
    <xf numFmtId="0" fontId="24" fillId="0" borderId="11" xfId="192" applyFont="1" applyBorder="1" applyAlignment="1">
      <alignment horizontal="left" vertical="center"/>
    </xf>
    <xf numFmtId="0" fontId="24" fillId="0" borderId="11" xfId="192" applyFont="1" applyBorder="1">
      <alignment vertical="center"/>
    </xf>
    <xf numFmtId="183" fontId="36" fillId="0" borderId="11" xfId="0" applyNumberFormat="1" applyFont="1" applyFill="1" applyBorder="1" applyAlignment="1">
      <alignment horizontal="center" vertical="center"/>
    </xf>
    <xf numFmtId="0" fontId="35" fillId="0" borderId="11" xfId="192" applyFont="1" applyBorder="1">
      <alignment vertical="center"/>
    </xf>
    <xf numFmtId="0" fontId="28" fillId="0" borderId="11" xfId="192" applyFont="1" applyBorder="1">
      <alignment vertical="center"/>
    </xf>
    <xf numFmtId="182" fontId="24" fillId="0" borderId="11" xfId="192" applyNumberFormat="1" applyFont="1" applyBorder="1">
      <alignment vertical="center"/>
    </xf>
    <xf numFmtId="178" fontId="24" fillId="0" borderId="11" xfId="192" applyNumberFormat="1" applyFont="1" applyBorder="1">
      <alignment vertical="center"/>
    </xf>
    <xf numFmtId="181" fontId="36" fillId="0" borderId="11" xfId="0" applyNumberFormat="1" applyFont="1" applyFill="1" applyBorder="1" applyAlignment="1">
      <alignment horizontal="center" vertical="center"/>
    </xf>
    <xf numFmtId="182" fontId="24" fillId="0" borderId="11" xfId="192" applyNumberFormat="1" applyFont="1" applyBorder="1" applyAlignment="1">
      <alignment vertical="center"/>
    </xf>
    <xf numFmtId="0" fontId="31" fillId="0" borderId="11" xfId="192" applyFont="1" applyBorder="1" applyAlignment="1">
      <alignment vertical="center"/>
    </xf>
    <xf numFmtId="0" fontId="38" fillId="0" borderId="0" xfId="192" applyFont="1" applyBorder="1" applyAlignment="1">
      <alignment horizontal="left" vertical="center"/>
    </xf>
    <xf numFmtId="0" fontId="38" fillId="0" borderId="0" xfId="192" applyFont="1" applyBorder="1" applyAlignment="1">
      <alignment horizontal="center" vertical="center" wrapText="1"/>
    </xf>
    <xf numFmtId="0" fontId="38" fillId="0" borderId="0" xfId="192" applyFont="1" applyBorder="1">
      <alignment vertical="center"/>
    </xf>
    <xf numFmtId="0" fontId="39" fillId="0" borderId="0" xfId="192" applyFont="1" applyBorder="1" applyAlignment="1">
      <alignment vertical="center"/>
    </xf>
    <xf numFmtId="0" fontId="38" fillId="0" borderId="0" xfId="192" applyFont="1" applyBorder="1" applyAlignment="1">
      <alignment horizontal="center" vertical="center"/>
    </xf>
    <xf numFmtId="0" fontId="39" fillId="0" borderId="0" xfId="192" applyFont="1" applyBorder="1">
      <alignment vertical="center"/>
    </xf>
    <xf numFmtId="0" fontId="39" fillId="0" borderId="0" xfId="192" applyFont="1" applyBorder="1" applyAlignment="1">
      <alignment horizontal="center" vertical="center"/>
    </xf>
    <xf numFmtId="0" fontId="40" fillId="0" borderId="0" xfId="192" applyFont="1" applyAlignment="1">
      <alignment horizontal="center" vertical="center"/>
    </xf>
    <xf numFmtId="178" fontId="31" fillId="0" borderId="11" xfId="192" applyNumberFormat="1" applyFont="1" applyFill="1" applyBorder="1" applyAlignment="1">
      <alignment horizontal="center" vertical="center"/>
    </xf>
    <xf numFmtId="0" fontId="31" fillId="0" borderId="11" xfId="185" applyFont="1" applyFill="1" applyBorder="1">
      <alignment vertical="center"/>
    </xf>
    <xf numFmtId="0" fontId="31" fillId="0" borderId="11" xfId="192" applyFont="1" applyFill="1" applyBorder="1" applyAlignment="1">
      <alignment vertical="center" wrapText="1"/>
    </xf>
    <xf numFmtId="178" fontId="24" fillId="0" borderId="11" xfId="192" applyNumberFormat="1" applyFont="1" applyBorder="1" applyAlignment="1">
      <alignment horizontal="center" vertical="center"/>
    </xf>
    <xf numFmtId="184" fontId="24" fillId="0" borderId="11" xfId="192" applyNumberFormat="1" applyFont="1" applyBorder="1" applyAlignment="1">
      <alignment horizontal="center" vertical="center"/>
    </xf>
    <xf numFmtId="0" fontId="26" fillId="0" borderId="0" xfId="192" applyFont="1" applyBorder="1">
      <alignment vertical="center"/>
    </xf>
    <xf numFmtId="0" fontId="26" fillId="0" borderId="0" xfId="192" applyFont="1" applyBorder="1" applyAlignment="1">
      <alignment horizontal="center" vertical="center"/>
    </xf>
    <xf numFmtId="0" fontId="24" fillId="0" borderId="11" xfId="192" applyFont="1" applyFill="1" applyBorder="1" applyAlignment="1">
      <alignment horizontal="center" vertical="center"/>
    </xf>
    <xf numFmtId="0" fontId="24" fillId="0" borderId="11" xfId="192" applyFont="1" applyFill="1" applyBorder="1" applyAlignment="1">
      <alignment horizontal="center" vertical="center" wrapText="1"/>
    </xf>
    <xf numFmtId="0" fontId="31" fillId="0" borderId="11" xfId="192" applyFont="1" applyFill="1" applyBorder="1" applyAlignment="1">
      <alignment horizontal="center" vertical="center" wrapText="1"/>
    </xf>
    <xf numFmtId="0" fontId="31" fillId="0" borderId="11" xfId="192" applyFont="1" applyFill="1" applyBorder="1" applyAlignment="1">
      <alignment horizontal="right" vertical="center"/>
    </xf>
    <xf numFmtId="178" fontId="31" fillId="0" borderId="11" xfId="192" applyNumberFormat="1" applyFont="1" applyFill="1" applyBorder="1" applyAlignment="1">
      <alignment vertical="center"/>
    </xf>
    <xf numFmtId="185" fontId="31" fillId="0" borderId="11" xfId="192" applyNumberFormat="1" applyFont="1" applyFill="1" applyBorder="1" applyAlignment="1">
      <alignment horizontal="center" vertical="center"/>
    </xf>
    <xf numFmtId="0" fontId="37" fillId="0" borderId="11" xfId="192" applyFont="1" applyFill="1" applyBorder="1">
      <alignment vertical="center"/>
    </xf>
    <xf numFmtId="0" fontId="24" fillId="0" borderId="11" xfId="192" applyFont="1" applyFill="1" applyBorder="1">
      <alignment vertical="center"/>
    </xf>
    <xf numFmtId="184" fontId="24" fillId="0" borderId="11" xfId="192" applyNumberFormat="1" applyFont="1" applyFill="1" applyBorder="1" applyAlignment="1">
      <alignment horizontal="center" vertical="center"/>
    </xf>
    <xf numFmtId="180" fontId="31" fillId="0" borderId="11" xfId="192" applyNumberFormat="1" applyFont="1" applyFill="1" applyBorder="1" applyAlignment="1">
      <alignment horizontal="center" vertical="center"/>
    </xf>
    <xf numFmtId="180" fontId="31" fillId="0" borderId="11" xfId="192" applyNumberFormat="1" applyFont="1" applyFill="1" applyBorder="1" applyAlignment="1">
      <alignment vertical="center"/>
    </xf>
    <xf numFmtId="0" fontId="37" fillId="0" borderId="11" xfId="192" applyFont="1" applyBorder="1">
      <alignment vertical="center"/>
    </xf>
    <xf numFmtId="0" fontId="30" fillId="0" borderId="11" xfId="192" applyFont="1" applyFill="1" applyBorder="1" applyAlignment="1">
      <alignment horizontal="center" vertical="center"/>
    </xf>
    <xf numFmtId="0" fontId="31" fillId="0" borderId="11" xfId="192" applyFont="1" applyFill="1" applyBorder="1" applyAlignment="1">
      <alignment vertical="center" wrapText="1" shrinkToFit="1"/>
    </xf>
    <xf numFmtId="0" fontId="37" fillId="0" borderId="0" xfId="192" applyFont="1">
      <alignment vertical="center"/>
    </xf>
    <xf numFmtId="0" fontId="26" fillId="0" borderId="0" xfId="192" applyFont="1" applyBorder="1" applyAlignment="1">
      <alignment vertical="center"/>
    </xf>
    <xf numFmtId="0" fontId="20" fillId="0" borderId="0" xfId="192" applyFont="1" applyBorder="1">
      <alignment vertical="center"/>
    </xf>
    <xf numFmtId="0" fontId="31" fillId="0" borderId="11" xfId="192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0" fillId="0" borderId="0" xfId="192" applyBorder="1">
      <alignment vertical="center"/>
    </xf>
    <xf numFmtId="0" fontId="20" fillId="0" borderId="0" xfId="192" applyFont="1" applyBorder="1" applyAlignment="1">
      <alignment horizontal="center" vertical="center"/>
    </xf>
    <xf numFmtId="0" fontId="26" fillId="0" borderId="19" xfId="192" applyFont="1" applyBorder="1">
      <alignment vertical="center"/>
    </xf>
    <xf numFmtId="0" fontId="42" fillId="0" borderId="0" xfId="0" applyFont="1" applyFill="1">
      <alignment vertical="center"/>
    </xf>
    <xf numFmtId="0" fontId="30" fillId="0" borderId="0" xfId="192" applyFont="1" applyFill="1">
      <alignment vertical="center"/>
    </xf>
    <xf numFmtId="0" fontId="37" fillId="0" borderId="0" xfId="192" applyFont="1" applyFill="1">
      <alignment vertical="center"/>
    </xf>
    <xf numFmtId="0" fontId="31" fillId="0" borderId="0" xfId="192" applyFont="1" applyFill="1" applyAlignment="1">
      <alignment horizontal="center" vertical="center"/>
    </xf>
    <xf numFmtId="0" fontId="31" fillId="0" borderId="0" xfId="192" applyFont="1" applyFill="1">
      <alignment vertical="center"/>
    </xf>
    <xf numFmtId="0" fontId="2" fillId="0" borderId="0" xfId="192" applyFont="1" applyFill="1" applyAlignment="1">
      <alignment horizontal="center" vertical="center"/>
    </xf>
    <xf numFmtId="0" fontId="2" fillId="0" borderId="0" xfId="192" applyFont="1" applyFill="1">
      <alignment vertical="center"/>
    </xf>
    <xf numFmtId="0" fontId="24" fillId="0" borderId="0" xfId="192" applyFont="1" applyFill="1">
      <alignment vertical="center"/>
    </xf>
    <xf numFmtId="0" fontId="30" fillId="0" borderId="0" xfId="192" applyFont="1" applyFill="1" applyAlignment="1">
      <alignment horizontal="center" vertical="center"/>
    </xf>
    <xf numFmtId="0" fontId="30" fillId="0" borderId="0" xfId="192" applyFont="1" applyFill="1" applyAlignment="1">
      <alignment horizontal="right" vertical="center"/>
    </xf>
    <xf numFmtId="0" fontId="30" fillId="0" borderId="0" xfId="192" applyFont="1" applyFill="1" applyAlignment="1">
      <alignment vertical="center"/>
    </xf>
    <xf numFmtId="187" fontId="43" fillId="0" borderId="0" xfId="0" applyNumberFormat="1" applyFont="1" applyFill="1" applyBorder="1" applyAlignment="1">
      <alignment horizontal="left" vertical="center"/>
    </xf>
    <xf numFmtId="0" fontId="43" fillId="0" borderId="0" xfId="0" applyNumberFormat="1" applyFont="1" applyFill="1" applyBorder="1" applyAlignment="1">
      <alignment horizontal="center" vertical="center"/>
    </xf>
    <xf numFmtId="187" fontId="44" fillId="0" borderId="11" xfId="0" applyNumberFormat="1" applyFont="1" applyFill="1" applyBorder="1" applyAlignment="1">
      <alignment horizontal="center" vertical="center" wrapText="1"/>
    </xf>
    <xf numFmtId="188" fontId="44" fillId="0" borderId="11" xfId="0" applyNumberFormat="1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/>
    </xf>
    <xf numFmtId="187" fontId="45" fillId="0" borderId="11" xfId="0" applyNumberFormat="1" applyFont="1" applyFill="1" applyBorder="1" applyAlignment="1">
      <alignment horizontal="center" vertical="center" wrapText="1"/>
    </xf>
    <xf numFmtId="188" fontId="45" fillId="0" borderId="11" xfId="0" applyNumberFormat="1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 wrapText="1"/>
    </xf>
    <xf numFmtId="0" fontId="46" fillId="0" borderId="0" xfId="0" applyFont="1" applyFill="1">
      <alignment vertical="center"/>
    </xf>
    <xf numFmtId="0" fontId="47" fillId="0" borderId="0" xfId="0" applyFont="1" applyFill="1" applyAlignment="1">
      <alignment horizontal="center" vertical="center"/>
    </xf>
    <xf numFmtId="0" fontId="47" fillId="0" borderId="0" xfId="192" applyFont="1" applyFill="1">
      <alignment vertical="center"/>
    </xf>
    <xf numFmtId="0" fontId="43" fillId="0" borderId="0" xfId="0" applyNumberFormat="1" applyFont="1" applyFill="1" applyBorder="1" applyAlignment="1">
      <alignment vertical="center"/>
    </xf>
    <xf numFmtId="0" fontId="48" fillId="0" borderId="0" xfId="0" applyNumberFormat="1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4" fillId="0" borderId="11" xfId="0" applyNumberFormat="1" applyFont="1" applyFill="1" applyBorder="1" applyAlignment="1">
      <alignment horizontal="center" vertical="center"/>
    </xf>
    <xf numFmtId="0" fontId="45" fillId="0" borderId="11" xfId="0" applyNumberFormat="1" applyFont="1" applyFill="1" applyBorder="1" applyAlignment="1">
      <alignment horizontal="center" vertical="center"/>
    </xf>
    <xf numFmtId="0" fontId="45" fillId="0" borderId="30" xfId="0" applyNumberFormat="1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vertical="center" wrapText="1"/>
    </xf>
    <xf numFmtId="0" fontId="24" fillId="0" borderId="11" xfId="192" applyFont="1" applyBorder="1" applyAlignment="1">
      <alignment horizontal="center" vertical="center" wrapText="1"/>
    </xf>
    <xf numFmtId="0" fontId="31" fillId="0" borderId="11" xfId="192" applyFont="1" applyFill="1" applyBorder="1" applyAlignment="1">
      <alignment vertical="center" textRotation="255"/>
    </xf>
    <xf numFmtId="0" fontId="33" fillId="0" borderId="11" xfId="192" applyFont="1" applyBorder="1" applyAlignment="1">
      <alignment vertical="center"/>
    </xf>
    <xf numFmtId="0" fontId="50" fillId="0" borderId="11" xfId="0" applyFont="1" applyBorder="1" applyAlignment="1">
      <alignment vertical="center" wrapText="1" shrinkToFit="1"/>
    </xf>
    <xf numFmtId="0" fontId="50" fillId="0" borderId="11" xfId="0" applyFont="1" applyFill="1" applyBorder="1" applyAlignment="1">
      <alignment horizontal="center" vertical="center" wrapText="1" shrinkToFit="1"/>
    </xf>
    <xf numFmtId="0" fontId="2" fillId="0" borderId="11" xfId="192" applyFont="1" applyFill="1" applyBorder="1" applyAlignment="1">
      <alignment vertical="center" wrapText="1"/>
    </xf>
    <xf numFmtId="0" fontId="2" fillId="0" borderId="11" xfId="192" applyFont="1" applyFill="1" applyBorder="1">
      <alignment vertical="center"/>
    </xf>
    <xf numFmtId="182" fontId="20" fillId="0" borderId="11" xfId="192" applyNumberFormat="1" applyBorder="1">
      <alignment vertical="center"/>
    </xf>
    <xf numFmtId="182" fontId="24" fillId="0" borderId="11" xfId="192" applyNumberFormat="1" applyFont="1" applyBorder="1" applyAlignment="1">
      <alignment horizontal="center" vertical="center"/>
    </xf>
    <xf numFmtId="182" fontId="37" fillId="0" borderId="11" xfId="192" applyNumberFormat="1" applyFont="1" applyBorder="1">
      <alignment vertical="center"/>
    </xf>
    <xf numFmtId="182" fontId="24" fillId="0" borderId="11" xfId="192" applyNumberFormat="1" applyFont="1" applyBorder="1" applyAlignment="1">
      <alignment horizontal="center" vertical="center" wrapText="1"/>
    </xf>
    <xf numFmtId="180" fontId="35" fillId="0" borderId="11" xfId="192" applyNumberFormat="1" applyFont="1" applyBorder="1" applyAlignment="1">
      <alignment horizontal="center" vertical="center"/>
    </xf>
    <xf numFmtId="182" fontId="28" fillId="0" borderId="11" xfId="192" applyNumberFormat="1" applyFont="1" applyBorder="1" applyAlignment="1">
      <alignment horizontal="center" vertical="center" wrapText="1"/>
    </xf>
    <xf numFmtId="182" fontId="24" fillId="0" borderId="11" xfId="192" applyNumberFormat="1" applyFont="1" applyBorder="1" applyAlignment="1">
      <alignment horizontal="left" vertical="center"/>
    </xf>
    <xf numFmtId="0" fontId="26" fillId="0" borderId="11" xfId="192" applyFont="1" applyBorder="1">
      <alignment vertical="center"/>
    </xf>
    <xf numFmtId="1" fontId="31" fillId="0" borderId="11" xfId="192" applyNumberFormat="1" applyFont="1" applyFill="1" applyBorder="1">
      <alignment vertical="center"/>
    </xf>
    <xf numFmtId="0" fontId="51" fillId="0" borderId="0" xfId="0" applyFont="1" applyFill="1">
      <alignment vertical="center"/>
    </xf>
    <xf numFmtId="0" fontId="51" fillId="0" borderId="0" xfId="0" applyFont="1" applyFill="1" applyBorder="1">
      <alignment vertical="center"/>
    </xf>
    <xf numFmtId="0" fontId="51" fillId="24" borderId="25" xfId="0" applyFont="1" applyFill="1" applyBorder="1">
      <alignment vertical="center"/>
    </xf>
    <xf numFmtId="0" fontId="51" fillId="24" borderId="10" xfId="0" applyFont="1" applyFill="1" applyBorder="1">
      <alignment vertical="center"/>
    </xf>
    <xf numFmtId="0" fontId="51" fillId="24" borderId="28" xfId="0" applyFont="1" applyFill="1" applyBorder="1">
      <alignment vertical="center"/>
    </xf>
    <xf numFmtId="0" fontId="51" fillId="24" borderId="21" xfId="0" applyFont="1" applyFill="1" applyBorder="1">
      <alignment vertical="center"/>
    </xf>
    <xf numFmtId="0" fontId="51" fillId="24" borderId="0" xfId="0" applyFont="1" applyFill="1" applyBorder="1">
      <alignment vertical="center"/>
    </xf>
    <xf numFmtId="0" fontId="51" fillId="24" borderId="19" xfId="0" applyFont="1" applyFill="1" applyBorder="1">
      <alignment vertical="center"/>
    </xf>
    <xf numFmtId="0" fontId="52" fillId="24" borderId="19" xfId="0" applyFont="1" applyFill="1" applyBorder="1">
      <alignment vertical="center"/>
    </xf>
    <xf numFmtId="0" fontId="51" fillId="24" borderId="27" xfId="0" applyFont="1" applyFill="1" applyBorder="1">
      <alignment vertical="center"/>
    </xf>
    <xf numFmtId="0" fontId="51" fillId="24" borderId="26" xfId="0" applyFont="1" applyFill="1" applyBorder="1">
      <alignment vertical="center"/>
    </xf>
    <xf numFmtId="0" fontId="52" fillId="24" borderId="29" xfId="0" applyFont="1" applyFill="1" applyBorder="1">
      <alignment vertical="center"/>
    </xf>
    <xf numFmtId="0" fontId="51" fillId="24" borderId="14" xfId="0" applyFont="1" applyFill="1" applyBorder="1" applyAlignment="1">
      <alignment vertical="center"/>
    </xf>
    <xf numFmtId="0" fontId="51" fillId="24" borderId="23" xfId="0" applyFont="1" applyFill="1" applyBorder="1" applyAlignment="1">
      <alignment vertical="center"/>
    </xf>
    <xf numFmtId="0" fontId="51" fillId="24" borderId="11" xfId="0" applyFont="1" applyFill="1" applyBorder="1" applyAlignment="1">
      <alignment vertical="center"/>
    </xf>
    <xf numFmtId="0" fontId="51" fillId="24" borderId="15" xfId="0" applyFont="1" applyFill="1" applyBorder="1" applyAlignment="1">
      <alignment vertical="center"/>
    </xf>
    <xf numFmtId="0" fontId="51" fillId="24" borderId="24" xfId="0" applyFont="1" applyFill="1" applyBorder="1" applyAlignment="1">
      <alignment vertical="center"/>
    </xf>
    <xf numFmtId="0" fontId="51" fillId="0" borderId="20" xfId="0" applyFont="1" applyBorder="1" applyAlignment="1">
      <alignment vertical="center"/>
    </xf>
    <xf numFmtId="0" fontId="51" fillId="0" borderId="36" xfId="0" applyFont="1" applyBorder="1" applyAlignment="1">
      <alignment vertical="center"/>
    </xf>
    <xf numFmtId="0" fontId="51" fillId="0" borderId="16" xfId="0" applyFont="1" applyBorder="1" applyAlignment="1">
      <alignment vertical="center"/>
    </xf>
    <xf numFmtId="0" fontId="55" fillId="0" borderId="20" xfId="0" applyFont="1" applyFill="1" applyBorder="1" applyAlignment="1">
      <alignment vertical="center" textRotation="255" shrinkToFit="1"/>
    </xf>
    <xf numFmtId="0" fontId="55" fillId="0" borderId="36" xfId="0" applyFont="1" applyFill="1" applyBorder="1" applyAlignment="1">
      <alignment vertical="center" textRotation="255" shrinkToFit="1"/>
    </xf>
    <xf numFmtId="0" fontId="55" fillId="0" borderId="16" xfId="0" applyFont="1" applyFill="1" applyBorder="1" applyAlignment="1">
      <alignment vertical="center" textRotation="255" shrinkToFit="1"/>
    </xf>
    <xf numFmtId="0" fontId="51" fillId="0" borderId="18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32" xfId="0" applyFont="1" applyBorder="1" applyAlignment="1">
      <alignment vertical="center"/>
    </xf>
    <xf numFmtId="0" fontId="55" fillId="0" borderId="18" xfId="0" applyFont="1" applyFill="1" applyBorder="1" applyAlignment="1">
      <alignment vertical="center" textRotation="255" shrinkToFit="1"/>
    </xf>
    <xf numFmtId="0" fontId="55" fillId="0" borderId="0" xfId="0" applyFont="1" applyFill="1" applyBorder="1" applyAlignment="1">
      <alignment vertical="center" textRotation="255" shrinkToFit="1"/>
    </xf>
    <xf numFmtId="0" fontId="55" fillId="0" borderId="32" xfId="0" applyFont="1" applyFill="1" applyBorder="1" applyAlignment="1">
      <alignment vertical="center" textRotation="255" shrinkToFit="1"/>
    </xf>
    <xf numFmtId="0" fontId="51" fillId="0" borderId="13" xfId="0" applyFont="1" applyBorder="1" applyAlignment="1">
      <alignment vertical="center"/>
    </xf>
    <xf numFmtId="0" fontId="51" fillId="0" borderId="34" xfId="0" applyFont="1" applyBorder="1" applyAlignment="1">
      <alignment vertical="center"/>
    </xf>
    <xf numFmtId="0" fontId="51" fillId="0" borderId="22" xfId="0" applyFont="1" applyBorder="1" applyAlignment="1">
      <alignment vertical="center"/>
    </xf>
    <xf numFmtId="0" fontId="55" fillId="0" borderId="13" xfId="0" applyFont="1" applyFill="1" applyBorder="1" applyAlignment="1">
      <alignment vertical="center" textRotation="255" shrinkToFit="1"/>
    </xf>
    <xf numFmtId="0" fontId="55" fillId="0" borderId="34" xfId="0" applyFont="1" applyFill="1" applyBorder="1" applyAlignment="1">
      <alignment vertical="center" textRotation="255" shrinkToFit="1"/>
    </xf>
    <xf numFmtId="0" fontId="55" fillId="0" borderId="22" xfId="0" applyFont="1" applyFill="1" applyBorder="1" applyAlignment="1">
      <alignment vertical="center" textRotation="255" shrinkToFit="1"/>
    </xf>
    <xf numFmtId="0" fontId="30" fillId="0" borderId="11" xfId="192" applyFont="1" applyFill="1" applyBorder="1">
      <alignment vertical="center"/>
    </xf>
    <xf numFmtId="0" fontId="50" fillId="0" borderId="0" xfId="0" applyFont="1" applyAlignment="1">
      <alignment vertical="center" wrapText="1" shrinkToFit="1"/>
    </xf>
    <xf numFmtId="0" fontId="50" fillId="0" borderId="11" xfId="0" applyFont="1" applyFill="1" applyBorder="1" applyAlignment="1">
      <alignment horizontal="center" vertical="center" wrapText="1"/>
    </xf>
    <xf numFmtId="189" fontId="31" fillId="0" borderId="11" xfId="192" applyNumberFormat="1" applyFont="1" applyFill="1" applyBorder="1">
      <alignment vertical="center"/>
    </xf>
    <xf numFmtId="190" fontId="30" fillId="0" borderId="11" xfId="192" applyNumberFormat="1" applyFont="1" applyFill="1" applyBorder="1">
      <alignment vertical="center"/>
    </xf>
    <xf numFmtId="0" fontId="24" fillId="0" borderId="33" xfId="192" applyFont="1" applyBorder="1" applyAlignment="1">
      <alignment horizontal="center" vertical="center"/>
    </xf>
    <xf numFmtId="0" fontId="24" fillId="0" borderId="14" xfId="192" applyFont="1" applyBorder="1">
      <alignment vertical="center"/>
    </xf>
    <xf numFmtId="178" fontId="24" fillId="0" borderId="14" xfId="192" applyNumberFormat="1" applyFont="1" applyBorder="1">
      <alignment vertical="center"/>
    </xf>
    <xf numFmtId="0" fontId="37" fillId="0" borderId="14" xfId="192" applyFont="1" applyBorder="1">
      <alignment vertical="center"/>
    </xf>
    <xf numFmtId="0" fontId="2" fillId="0" borderId="33" xfId="192" applyFont="1" applyBorder="1" applyAlignment="1">
      <alignment horizontal="center" vertical="center"/>
    </xf>
    <xf numFmtId="0" fontId="26" fillId="0" borderId="30" xfId="192" applyFont="1" applyBorder="1" applyAlignment="1">
      <alignment horizontal="center" vertical="center" wrapText="1"/>
    </xf>
    <xf numFmtId="0" fontId="2" fillId="0" borderId="30" xfId="192" applyFont="1" applyBorder="1">
      <alignment vertical="center"/>
    </xf>
    <xf numFmtId="180" fontId="2" fillId="0" borderId="30" xfId="192" applyNumberFormat="1" applyFont="1" applyBorder="1">
      <alignment vertical="center"/>
    </xf>
    <xf numFmtId="0" fontId="2" fillId="0" borderId="30" xfId="192" applyFont="1" applyBorder="1" applyAlignment="1">
      <alignment vertical="center"/>
    </xf>
    <xf numFmtId="0" fontId="50" fillId="0" borderId="14" xfId="0" applyFont="1" applyFill="1" applyBorder="1" applyAlignment="1">
      <alignment horizontal="center" vertical="center" wrapText="1" shrinkToFit="1"/>
    </xf>
    <xf numFmtId="0" fontId="0" fillId="0" borderId="11" xfId="0" applyBorder="1">
      <alignment vertical="center"/>
    </xf>
    <xf numFmtId="0" fontId="23" fillId="0" borderId="0" xfId="192" applyFont="1" applyFill="1" applyBorder="1" applyAlignment="1">
      <alignment horizontal="center" vertical="distributed"/>
    </xf>
    <xf numFmtId="0" fontId="37" fillId="0" borderId="11" xfId="0" applyFont="1" applyFill="1" applyBorder="1">
      <alignment vertical="center"/>
    </xf>
    <xf numFmtId="0" fontId="56" fillId="25" borderId="11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180" fontId="31" fillId="0" borderId="11" xfId="192" applyNumberFormat="1" applyFont="1" applyFill="1" applyBorder="1">
      <alignment vertical="center"/>
    </xf>
    <xf numFmtId="0" fontId="33" fillId="0" borderId="11" xfId="192" applyFont="1" applyBorder="1" applyAlignment="1">
      <alignment vertical="center" wrapText="1"/>
    </xf>
    <xf numFmtId="0" fontId="28" fillId="0" borderId="11" xfId="192" applyFont="1" applyBorder="1" applyAlignment="1">
      <alignment horizontal="center" vertical="center" wrapText="1"/>
    </xf>
    <xf numFmtId="182" fontId="24" fillId="0" borderId="14" xfId="192" applyNumberFormat="1" applyFont="1" applyBorder="1">
      <alignment vertical="center"/>
    </xf>
    <xf numFmtId="182" fontId="24" fillId="0" borderId="14" xfId="192" applyNumberFormat="1" applyFont="1" applyBorder="1" applyAlignment="1">
      <alignment horizontal="center" vertical="center"/>
    </xf>
    <xf numFmtId="0" fontId="37" fillId="0" borderId="30" xfId="192" applyFont="1" applyBorder="1">
      <alignment vertical="center"/>
    </xf>
    <xf numFmtId="0" fontId="2" fillId="0" borderId="30" xfId="192" applyFont="1" applyBorder="1" applyAlignment="1">
      <alignment horizontal="center" vertical="center"/>
    </xf>
    <xf numFmtId="0" fontId="2" fillId="0" borderId="33" xfId="192" applyFont="1" applyBorder="1" applyAlignment="1">
      <alignment vertical="center"/>
    </xf>
    <xf numFmtId="0" fontId="24" fillId="0" borderId="30" xfId="192" applyFont="1" applyBorder="1" applyAlignment="1">
      <alignment horizontal="center" vertical="center"/>
    </xf>
    <xf numFmtId="0" fontId="2" fillId="0" borderId="33" xfId="192" applyFont="1" applyBorder="1">
      <alignment vertical="center"/>
    </xf>
    <xf numFmtId="0" fontId="24" fillId="0" borderId="11" xfId="192" applyFont="1" applyBorder="1" applyAlignment="1">
      <alignment horizontal="center" vertical="center"/>
    </xf>
    <xf numFmtId="0" fontId="37" fillId="0" borderId="12" xfId="192" applyFont="1" applyBorder="1">
      <alignment vertical="center"/>
    </xf>
    <xf numFmtId="180" fontId="35" fillId="0" borderId="30" xfId="192" applyNumberFormat="1" applyFont="1" applyBorder="1" applyAlignment="1">
      <alignment horizontal="left" vertical="center"/>
    </xf>
    <xf numFmtId="0" fontId="57" fillId="0" borderId="0" xfId="0" applyFont="1" applyFill="1" applyBorder="1" applyAlignment="1">
      <alignment horizontal="center" vertical="center"/>
    </xf>
    <xf numFmtId="180" fontId="33" fillId="0" borderId="11" xfId="192" applyNumberFormat="1" applyFont="1" applyBorder="1" applyAlignment="1">
      <alignment horizontal="center" vertical="center"/>
    </xf>
    <xf numFmtId="1" fontId="31" fillId="0" borderId="11" xfId="192" applyNumberFormat="1" applyFont="1" applyFill="1" applyBorder="1" applyAlignment="1">
      <alignment vertical="center" wrapText="1" shrinkToFit="1"/>
    </xf>
    <xf numFmtId="186" fontId="31" fillId="0" borderId="11" xfId="192" applyNumberFormat="1" applyFont="1" applyFill="1" applyBorder="1" applyAlignment="1">
      <alignment vertical="center" wrapText="1" shrinkToFit="1"/>
    </xf>
    <xf numFmtId="0" fontId="23" fillId="0" borderId="0" xfId="192" applyFont="1" applyFill="1" applyBorder="1" applyAlignment="1">
      <alignment vertical="distributed"/>
    </xf>
    <xf numFmtId="0" fontId="42" fillId="0" borderId="0" xfId="192" applyFont="1" applyFill="1">
      <alignment vertical="center"/>
    </xf>
    <xf numFmtId="0" fontId="37" fillId="0" borderId="0" xfId="0" applyFont="1" applyFill="1">
      <alignment vertical="center"/>
    </xf>
    <xf numFmtId="0" fontId="37" fillId="0" borderId="0" xfId="0" applyFont="1" applyFill="1" applyAlignment="1">
      <alignment horizontal="center" vertical="center"/>
    </xf>
    <xf numFmtId="0" fontId="24" fillId="0" borderId="0" xfId="192" applyFont="1" applyFill="1" applyAlignment="1">
      <alignment horizontal="center" vertical="center" wrapText="1"/>
    </xf>
    <xf numFmtId="0" fontId="31" fillId="0" borderId="0" xfId="192" applyFont="1" applyFill="1" applyAlignment="1">
      <alignment horizontal="right" vertical="center"/>
    </xf>
    <xf numFmtId="0" fontId="31" fillId="0" borderId="0" xfId="192" applyFont="1" applyFill="1" applyAlignment="1">
      <alignment vertical="center"/>
    </xf>
    <xf numFmtId="180" fontId="2" fillId="0" borderId="0" xfId="192" applyNumberFormat="1" applyFont="1" applyFill="1">
      <alignment vertical="center"/>
    </xf>
    <xf numFmtId="0" fontId="2" fillId="0" borderId="0" xfId="192" applyFont="1" applyFill="1" applyAlignment="1">
      <alignment horizontal="right" vertical="center"/>
    </xf>
    <xf numFmtId="0" fontId="2" fillId="0" borderId="0" xfId="192" applyFont="1" applyFill="1" applyAlignment="1">
      <alignment vertical="center"/>
    </xf>
    <xf numFmtId="186" fontId="31" fillId="0" borderId="11" xfId="192" applyNumberFormat="1" applyFont="1" applyFill="1" applyBorder="1">
      <alignment vertical="center"/>
    </xf>
    <xf numFmtId="2" fontId="31" fillId="0" borderId="11" xfId="192" applyNumberFormat="1" applyFont="1" applyFill="1" applyBorder="1">
      <alignment vertical="center"/>
    </xf>
    <xf numFmtId="186" fontId="31" fillId="0" borderId="11" xfId="192" applyNumberFormat="1" applyFont="1" applyFill="1" applyBorder="1" applyAlignment="1">
      <alignment horizontal="center" vertical="center"/>
    </xf>
    <xf numFmtId="1" fontId="31" fillId="0" borderId="11" xfId="192" applyNumberFormat="1" applyFont="1" applyFill="1" applyBorder="1" applyAlignment="1">
      <alignment horizontal="center" vertical="center"/>
    </xf>
    <xf numFmtId="1" fontId="33" fillId="0" borderId="11" xfId="192" applyNumberFormat="1" applyFont="1" applyBorder="1">
      <alignment vertical="center"/>
    </xf>
    <xf numFmtId="0" fontId="58" fillId="0" borderId="11" xfId="192" applyFont="1" applyFill="1" applyBorder="1" applyAlignment="1">
      <alignment horizontal="center" vertical="center"/>
    </xf>
    <xf numFmtId="0" fontId="50" fillId="0" borderId="11" xfId="192" applyFont="1" applyFill="1" applyBorder="1">
      <alignment vertical="center"/>
    </xf>
    <xf numFmtId="1" fontId="50" fillId="0" borderId="11" xfId="192" applyNumberFormat="1" applyFont="1" applyFill="1" applyBorder="1">
      <alignment vertical="center"/>
    </xf>
    <xf numFmtId="178" fontId="50" fillId="0" borderId="11" xfId="192" applyNumberFormat="1" applyFont="1" applyFill="1" applyBorder="1">
      <alignment vertical="center"/>
    </xf>
    <xf numFmtId="0" fontId="50" fillId="0" borderId="11" xfId="192" applyFont="1" applyFill="1" applyBorder="1" applyAlignment="1">
      <alignment horizontal="center" vertical="center"/>
    </xf>
    <xf numFmtId="180" fontId="50" fillId="0" borderId="11" xfId="192" applyNumberFormat="1" applyFont="1" applyFill="1" applyBorder="1">
      <alignment vertical="center"/>
    </xf>
    <xf numFmtId="0" fontId="50" fillId="0" borderId="11" xfId="192" applyFont="1" applyFill="1" applyBorder="1" applyAlignment="1">
      <alignment vertical="center" wrapText="1"/>
    </xf>
    <xf numFmtId="186" fontId="50" fillId="0" borderId="11" xfId="192" applyNumberFormat="1" applyFont="1" applyFill="1" applyBorder="1">
      <alignment vertical="center"/>
    </xf>
    <xf numFmtId="0" fontId="59" fillId="0" borderId="11" xfId="192" applyFont="1" applyBorder="1" applyAlignment="1">
      <alignment vertical="center"/>
    </xf>
    <xf numFmtId="0" fontId="50" fillId="0" borderId="11" xfId="192" applyFont="1" applyFill="1" applyBorder="1" applyAlignment="1">
      <alignment vertical="center"/>
    </xf>
    <xf numFmtId="0" fontId="59" fillId="0" borderId="11" xfId="192" applyFont="1" applyBorder="1" applyAlignment="1">
      <alignment vertical="center" wrapText="1"/>
    </xf>
    <xf numFmtId="0" fontId="59" fillId="0" borderId="11" xfId="192" applyFont="1" applyBorder="1">
      <alignment vertical="center"/>
    </xf>
    <xf numFmtId="0" fontId="50" fillId="0" borderId="11" xfId="192" applyFont="1" applyFill="1" applyBorder="1" applyAlignment="1">
      <alignment horizontal="left" vertical="center"/>
    </xf>
    <xf numFmtId="0" fontId="50" fillId="0" borderId="11" xfId="192" applyFont="1" applyBorder="1">
      <alignment vertical="center"/>
    </xf>
    <xf numFmtId="1" fontId="59" fillId="0" borderId="11" xfId="192" applyNumberFormat="1" applyFont="1" applyBorder="1">
      <alignment vertical="center"/>
    </xf>
    <xf numFmtId="0" fontId="50" fillId="0" borderId="11" xfId="192" applyFont="1" applyFill="1" applyBorder="1" applyAlignment="1">
      <alignment vertical="center" textRotation="255"/>
    </xf>
    <xf numFmtId="179" fontId="50" fillId="0" borderId="11" xfId="192" applyNumberFormat="1" applyFont="1" applyFill="1" applyBorder="1">
      <alignment vertical="center"/>
    </xf>
    <xf numFmtId="0" fontId="50" fillId="0" borderId="11" xfId="192" applyFont="1" applyFill="1" applyBorder="1" applyAlignment="1">
      <alignment horizontal="center" vertical="center" wrapText="1"/>
    </xf>
    <xf numFmtId="0" fontId="30" fillId="0" borderId="11" xfId="192" applyFont="1" applyFill="1" applyBorder="1" applyAlignment="1">
      <alignment vertical="center" wrapText="1" shrinkToFit="1"/>
    </xf>
    <xf numFmtId="1" fontId="50" fillId="0" borderId="11" xfId="192" applyNumberFormat="1" applyFont="1" applyFill="1" applyBorder="1" applyAlignment="1">
      <alignment horizontal="center" vertical="center"/>
    </xf>
    <xf numFmtId="189" fontId="50" fillId="0" borderId="11" xfId="192" applyNumberFormat="1" applyFont="1" applyFill="1" applyBorder="1">
      <alignment vertical="center"/>
    </xf>
    <xf numFmtId="0" fontId="60" fillId="0" borderId="14" xfId="192" applyFont="1" applyFill="1" applyBorder="1" applyAlignment="1">
      <alignment vertical="center" textRotation="255" wrapText="1"/>
    </xf>
    <xf numFmtId="0" fontId="58" fillId="0" borderId="11" xfId="192" applyFont="1" applyFill="1" applyBorder="1" applyAlignment="1">
      <alignment vertical="center" wrapText="1"/>
    </xf>
    <xf numFmtId="0" fontId="61" fillId="0" borderId="11" xfId="192" applyFont="1" applyBorder="1" applyAlignment="1">
      <alignment vertical="center" wrapText="1"/>
    </xf>
    <xf numFmtId="0" fontId="61" fillId="0" borderId="11" xfId="192" applyFont="1" applyBorder="1">
      <alignment vertical="center"/>
    </xf>
    <xf numFmtId="0" fontId="46" fillId="0" borderId="0" xfId="0" applyFont="1" applyFill="1" applyAlignment="1">
      <alignment horizontal="right" vertical="center" wrapText="1"/>
    </xf>
    <xf numFmtId="187" fontId="45" fillId="0" borderId="15" xfId="0" applyNumberFormat="1" applyFont="1" applyFill="1" applyBorder="1" applyAlignment="1">
      <alignment horizontal="center" vertical="center" wrapText="1"/>
    </xf>
    <xf numFmtId="188" fontId="45" fillId="0" borderId="15" xfId="0" applyNumberFormat="1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 wrapText="1"/>
    </xf>
    <xf numFmtId="187" fontId="45" fillId="0" borderId="37" xfId="0" applyNumberFormat="1" applyFont="1" applyFill="1" applyBorder="1" applyAlignment="1">
      <alignment horizontal="center" vertical="center" wrapText="1"/>
    </xf>
    <xf numFmtId="188" fontId="45" fillId="0" borderId="37" xfId="0" applyNumberFormat="1" applyFont="1" applyFill="1" applyBorder="1" applyAlignment="1">
      <alignment horizontal="center" vertical="center" wrapText="1"/>
    </xf>
    <xf numFmtId="0" fontId="45" fillId="0" borderId="37" xfId="0" applyFont="1" applyFill="1" applyBorder="1" applyAlignment="1">
      <alignment horizontal="center" vertical="center"/>
    </xf>
    <xf numFmtId="0" fontId="45" fillId="0" borderId="37" xfId="0" applyFont="1" applyFill="1" applyBorder="1" applyAlignment="1">
      <alignment horizontal="center" vertical="center" wrapText="1"/>
    </xf>
    <xf numFmtId="187" fontId="45" fillId="0" borderId="38" xfId="0" applyNumberFormat="1" applyFont="1" applyFill="1" applyBorder="1" applyAlignment="1">
      <alignment horizontal="center" vertical="center" wrapText="1"/>
    </xf>
    <xf numFmtId="188" fontId="45" fillId="0" borderId="38" xfId="0" applyNumberFormat="1" applyFont="1" applyFill="1" applyBorder="1" applyAlignment="1">
      <alignment horizontal="center" vertical="center" wrapText="1"/>
    </xf>
    <xf numFmtId="0" fontId="45" fillId="0" borderId="38" xfId="0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 wrapText="1"/>
    </xf>
    <xf numFmtId="0" fontId="31" fillId="0" borderId="11" xfId="192" applyFont="1" applyFill="1" applyBorder="1" applyAlignment="1">
      <alignment horizontal="center" vertical="center" textRotation="255" wrapText="1" shrinkToFit="1"/>
    </xf>
    <xf numFmtId="0" fontId="31" fillId="0" borderId="11" xfId="192" applyFont="1" applyFill="1" applyBorder="1" applyAlignment="1">
      <alignment horizontal="center" vertical="center" textRotation="255" wrapText="1"/>
    </xf>
    <xf numFmtId="177" fontId="24" fillId="0" borderId="33" xfId="192" applyNumberFormat="1" applyFont="1" applyFill="1" applyBorder="1" applyAlignment="1">
      <alignment horizontal="center" vertical="center"/>
    </xf>
    <xf numFmtId="177" fontId="24" fillId="0" borderId="30" xfId="192" applyNumberFormat="1" applyFont="1" applyFill="1" applyBorder="1" applyAlignment="1">
      <alignment horizontal="center" vertical="center"/>
    </xf>
    <xf numFmtId="177" fontId="24" fillId="0" borderId="12" xfId="192" applyNumberFormat="1" applyFont="1" applyFill="1" applyBorder="1" applyAlignment="1">
      <alignment horizontal="center" vertical="center"/>
    </xf>
    <xf numFmtId="0" fontId="23" fillId="0" borderId="0" xfId="192" applyFont="1" applyFill="1" applyBorder="1" applyAlignment="1">
      <alignment horizontal="center" vertical="distributed"/>
    </xf>
    <xf numFmtId="14" fontId="24" fillId="0" borderId="11" xfId="192" applyNumberFormat="1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31" fillId="0" borderId="11" xfId="192" applyFont="1" applyFill="1" applyBorder="1" applyAlignment="1">
      <alignment horizontal="center" vertical="center" textRotation="255"/>
    </xf>
    <xf numFmtId="0" fontId="35" fillId="0" borderId="11" xfId="192" applyFont="1" applyBorder="1" applyAlignment="1">
      <alignment horizontal="center" vertical="center" textRotation="255"/>
    </xf>
    <xf numFmtId="0" fontId="31" fillId="0" borderId="33" xfId="192" applyFont="1" applyFill="1" applyBorder="1" applyAlignment="1">
      <alignment horizontal="center" vertical="center"/>
    </xf>
    <xf numFmtId="0" fontId="31" fillId="0" borderId="12" xfId="192" applyFont="1" applyFill="1" applyBorder="1" applyAlignment="1">
      <alignment horizontal="center" vertical="center"/>
    </xf>
    <xf numFmtId="0" fontId="31" fillId="0" borderId="14" xfId="192" applyFont="1" applyFill="1" applyBorder="1" applyAlignment="1">
      <alignment horizontal="center" vertical="center" textRotation="255" wrapText="1"/>
    </xf>
    <xf numFmtId="0" fontId="31" fillId="0" borderId="17" xfId="192" applyFont="1" applyFill="1" applyBorder="1" applyAlignment="1">
      <alignment horizontal="center" vertical="center" textRotation="255" wrapText="1"/>
    </xf>
    <xf numFmtId="0" fontId="31" fillId="0" borderId="15" xfId="192" applyFont="1" applyFill="1" applyBorder="1" applyAlignment="1">
      <alignment horizontal="center" vertical="center" textRotation="255" wrapText="1"/>
    </xf>
    <xf numFmtId="0" fontId="35" fillId="0" borderId="11" xfId="0" applyFont="1" applyBorder="1">
      <alignment vertical="center"/>
    </xf>
    <xf numFmtId="0" fontId="31" fillId="0" borderId="14" xfId="192" applyFont="1" applyFill="1" applyBorder="1" applyAlignment="1">
      <alignment horizontal="center" vertical="center" textRotation="255" shrinkToFit="1"/>
    </xf>
    <xf numFmtId="0" fontId="31" fillId="0" borderId="17" xfId="192" applyFont="1" applyFill="1" applyBorder="1" applyAlignment="1">
      <alignment horizontal="center" vertical="center" textRotation="255" shrinkToFit="1"/>
    </xf>
    <xf numFmtId="0" fontId="31" fillId="0" borderId="15" xfId="192" applyFont="1" applyFill="1" applyBorder="1" applyAlignment="1">
      <alignment horizontal="center" vertical="center" textRotation="255" shrinkToFit="1"/>
    </xf>
    <xf numFmtId="0" fontId="0" fillId="0" borderId="11" xfId="0" applyBorder="1" applyAlignment="1">
      <alignment vertical="center" textRotation="255"/>
    </xf>
    <xf numFmtId="0" fontId="0" fillId="0" borderId="11" xfId="0" applyBorder="1" applyAlignment="1">
      <alignment horizontal="center" vertical="center" textRotation="255"/>
    </xf>
    <xf numFmtId="3" fontId="31" fillId="0" borderId="11" xfId="192" applyNumberFormat="1" applyFont="1" applyFill="1" applyBorder="1" applyAlignment="1">
      <alignment horizontal="center" vertical="center" textRotation="255" wrapText="1"/>
    </xf>
    <xf numFmtId="0" fontId="37" fillId="0" borderId="11" xfId="0" applyFont="1" applyFill="1" applyBorder="1">
      <alignment vertical="center"/>
    </xf>
    <xf numFmtId="0" fontId="51" fillId="0" borderId="0" xfId="0" applyFont="1" applyFill="1" applyAlignment="1">
      <alignment horizontal="left" vertical="center"/>
    </xf>
    <xf numFmtId="177" fontId="2" fillId="0" borderId="33" xfId="192" applyNumberFormat="1" applyFont="1" applyFill="1" applyBorder="1" applyAlignment="1">
      <alignment horizontal="center" vertical="center"/>
    </xf>
    <xf numFmtId="177" fontId="2" fillId="0" borderId="30" xfId="192" applyNumberFormat="1" applyFont="1" applyFill="1" applyBorder="1" applyAlignment="1">
      <alignment horizontal="center" vertical="center"/>
    </xf>
    <xf numFmtId="177" fontId="2" fillId="0" borderId="12" xfId="192" applyNumberFormat="1" applyFont="1" applyFill="1" applyBorder="1" applyAlignment="1">
      <alignment horizontal="center" vertical="center"/>
    </xf>
    <xf numFmtId="0" fontId="51" fillId="0" borderId="21" xfId="0" applyFont="1" applyFill="1" applyBorder="1" applyAlignment="1">
      <alignment horizontal="left" vertical="center"/>
    </xf>
    <xf numFmtId="14" fontId="2" fillId="0" borderId="11" xfId="192" applyNumberFormat="1" applyFont="1" applyFill="1" applyBorder="1" applyAlignment="1">
      <alignment horizontal="center" vertical="center"/>
    </xf>
    <xf numFmtId="14" fontId="2" fillId="0" borderId="11" xfId="192" applyNumberFormat="1" applyFont="1" applyBorder="1" applyAlignment="1">
      <alignment horizontal="center" vertical="center"/>
    </xf>
    <xf numFmtId="0" fontId="51" fillId="24" borderId="24" xfId="0" applyFont="1" applyFill="1" applyBorder="1" applyAlignment="1">
      <alignment vertical="center" shrinkToFit="1"/>
    </xf>
    <xf numFmtId="0" fontId="53" fillId="24" borderId="35" xfId="0" applyFont="1" applyFill="1" applyBorder="1" applyAlignment="1">
      <alignment horizontal="center" vertical="center" wrapText="1"/>
    </xf>
    <xf numFmtId="0" fontId="53" fillId="24" borderId="31" xfId="0" applyFont="1" applyFill="1" applyBorder="1" applyAlignment="1">
      <alignment horizontal="center" vertical="center" wrapText="1"/>
    </xf>
    <xf numFmtId="0" fontId="51" fillId="24" borderId="19" xfId="0" applyFont="1" applyFill="1" applyBorder="1" applyAlignment="1">
      <alignment horizontal="center" vertical="center"/>
    </xf>
    <xf numFmtId="0" fontId="51" fillId="24" borderId="21" xfId="0" applyFont="1" applyFill="1" applyBorder="1" applyAlignment="1">
      <alignment horizontal="center" vertical="center"/>
    </xf>
    <xf numFmtId="0" fontId="51" fillId="24" borderId="28" xfId="0" applyFont="1" applyFill="1" applyBorder="1" applyAlignment="1">
      <alignment horizontal="center" vertical="center"/>
    </xf>
    <xf numFmtId="0" fontId="51" fillId="24" borderId="25" xfId="0" applyFont="1" applyFill="1" applyBorder="1" applyAlignment="1">
      <alignment horizontal="center" vertical="center"/>
    </xf>
    <xf numFmtId="0" fontId="51" fillId="24" borderId="20" xfId="0" applyFont="1" applyFill="1" applyBorder="1" applyAlignment="1">
      <alignment vertical="center" shrinkToFit="1"/>
    </xf>
    <xf numFmtId="0" fontId="51" fillId="24" borderId="15" xfId="0" applyFont="1" applyFill="1" applyBorder="1" applyAlignment="1">
      <alignment vertical="center" shrinkToFit="1"/>
    </xf>
    <xf numFmtId="0" fontId="30" fillId="0" borderId="11" xfId="192" applyFont="1" applyFill="1" applyBorder="1" applyAlignment="1">
      <alignment horizontal="center" vertical="center" textRotation="255" wrapText="1"/>
    </xf>
    <xf numFmtId="0" fontId="54" fillId="0" borderId="14" xfId="0" applyFont="1" applyFill="1" applyBorder="1" applyAlignment="1">
      <alignment horizontal="center" vertical="center" textRotation="255" wrapText="1"/>
    </xf>
    <xf numFmtId="0" fontId="51" fillId="0" borderId="17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0" fillId="0" borderId="14" xfId="192" applyFont="1" applyFill="1" applyBorder="1" applyAlignment="1">
      <alignment horizontal="center" vertical="center" textRotation="255" wrapText="1"/>
    </xf>
    <xf numFmtId="0" fontId="50" fillId="0" borderId="17" xfId="192" applyFont="1" applyFill="1" applyBorder="1" applyAlignment="1">
      <alignment horizontal="center" vertical="center" textRotation="255" wrapText="1"/>
    </xf>
    <xf numFmtId="0" fontId="50" fillId="0" borderId="15" xfId="192" applyFont="1" applyFill="1" applyBorder="1" applyAlignment="1">
      <alignment horizontal="center" vertical="center" textRotation="255" wrapText="1"/>
    </xf>
    <xf numFmtId="0" fontId="20" fillId="0" borderId="11" xfId="0" applyFont="1" applyBorder="1">
      <alignment vertical="center"/>
    </xf>
    <xf numFmtId="0" fontId="30" fillId="0" borderId="14" xfId="192" applyFont="1" applyFill="1" applyBorder="1" applyAlignment="1">
      <alignment horizontal="center" vertical="center" textRotation="255" wrapText="1"/>
    </xf>
    <xf numFmtId="0" fontId="30" fillId="0" borderId="17" xfId="192" applyFont="1" applyFill="1" applyBorder="1" applyAlignment="1">
      <alignment horizontal="center" vertical="center" textRotation="255" wrapText="1"/>
    </xf>
    <xf numFmtId="0" fontId="30" fillId="0" borderId="15" xfId="192" applyFont="1" applyFill="1" applyBorder="1" applyAlignment="1">
      <alignment horizontal="center" vertical="center" textRotation="255" wrapText="1"/>
    </xf>
    <xf numFmtId="0" fontId="53" fillId="24" borderId="32" xfId="0" applyFont="1" applyFill="1" applyBorder="1" applyAlignment="1">
      <alignment horizontal="center" vertical="center" wrapText="1"/>
    </xf>
    <xf numFmtId="0" fontId="51" fillId="24" borderId="33" xfId="0" applyFont="1" applyFill="1" applyBorder="1" applyAlignment="1">
      <alignment vertical="center" shrinkToFit="1"/>
    </xf>
    <xf numFmtId="0" fontId="51" fillId="24" borderId="12" xfId="0" applyFont="1" applyFill="1" applyBorder="1" applyAlignment="1">
      <alignment vertical="center" shrinkToFit="1"/>
    </xf>
    <xf numFmtId="0" fontId="51" fillId="24" borderId="30" xfId="0" applyFont="1" applyFill="1" applyBorder="1" applyAlignment="1">
      <alignment vertical="center" shrinkToFit="1"/>
    </xf>
    <xf numFmtId="0" fontId="51" fillId="24" borderId="23" xfId="0" applyFont="1" applyFill="1" applyBorder="1" applyAlignment="1">
      <alignment vertical="center" shrinkToFit="1"/>
    </xf>
    <xf numFmtId="0" fontId="51" fillId="24" borderId="34" xfId="0" applyFont="1" applyFill="1" applyBorder="1" applyAlignment="1">
      <alignment vertical="center" shrinkToFit="1"/>
    </xf>
    <xf numFmtId="0" fontId="51" fillId="24" borderId="13" xfId="0" applyFont="1" applyFill="1" applyBorder="1" applyAlignment="1">
      <alignment vertical="center" shrinkToFit="1"/>
    </xf>
    <xf numFmtId="0" fontId="53" fillId="24" borderId="16" xfId="0" applyFont="1" applyFill="1" applyBorder="1" applyAlignment="1">
      <alignment horizontal="center" vertical="center" wrapText="1"/>
    </xf>
    <xf numFmtId="0" fontId="54" fillId="24" borderId="14" xfId="0" applyFont="1" applyFill="1" applyBorder="1" applyAlignment="1">
      <alignment horizontal="center" vertical="center" textRotation="255" wrapText="1"/>
    </xf>
    <xf numFmtId="0" fontId="51" fillId="24" borderId="15" xfId="0" applyFont="1" applyFill="1" applyBorder="1" applyAlignment="1">
      <alignment horizontal="center" vertical="center" textRotation="255" wrapText="1"/>
    </xf>
    <xf numFmtId="0" fontId="50" fillId="0" borderId="11" xfId="192" applyFont="1" applyFill="1" applyBorder="1" applyAlignment="1">
      <alignment horizontal="center" vertical="center" textRotation="255" wrapText="1"/>
    </xf>
    <xf numFmtId="0" fontId="0" fillId="0" borderId="14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31" fillId="0" borderId="11" xfId="192" applyFont="1" applyFill="1" applyBorder="1" applyAlignment="1">
      <alignment vertical="center" textRotation="255" wrapText="1"/>
    </xf>
    <xf numFmtId="0" fontId="20" fillId="0" borderId="14" xfId="0" applyFont="1" applyBorder="1" applyAlignment="1">
      <alignment horizontal="center" vertical="center" textRotation="255"/>
    </xf>
    <xf numFmtId="0" fontId="20" fillId="0" borderId="17" xfId="0" applyFont="1" applyBorder="1" applyAlignment="1">
      <alignment horizontal="center" vertical="center" textRotation="255"/>
    </xf>
    <xf numFmtId="0" fontId="20" fillId="0" borderId="15" xfId="0" applyFont="1" applyBorder="1" applyAlignment="1">
      <alignment horizontal="center" vertical="center" textRotation="255"/>
    </xf>
    <xf numFmtId="187" fontId="45" fillId="0" borderId="34" xfId="0" applyNumberFormat="1" applyFont="1" applyFill="1" applyBorder="1" applyAlignment="1">
      <alignment horizontal="left" vertical="center" wrapText="1"/>
    </xf>
  </cellXfs>
  <cellStyles count="461">
    <cellStyle name="20% - 輔色1 10" xfId="1"/>
    <cellStyle name="20% - 輔色1 11" xfId="2"/>
    <cellStyle name="20% - 輔色1 2" xfId="3"/>
    <cellStyle name="20% - 輔色1 3" xfId="4"/>
    <cellStyle name="20% - 輔色1 4" xfId="5"/>
    <cellStyle name="20% - 輔色1 5" xfId="6"/>
    <cellStyle name="20% - 輔色1 6" xfId="7"/>
    <cellStyle name="20% - 輔色1 7" xfId="8"/>
    <cellStyle name="20% - 輔色1 8" xfId="9"/>
    <cellStyle name="20% - 輔色1 9" xfId="10"/>
    <cellStyle name="20% - 輔色2 10" xfId="11"/>
    <cellStyle name="20% - 輔色2 11" xfId="12"/>
    <cellStyle name="20% - 輔色2 2" xfId="13"/>
    <cellStyle name="20% - 輔色2 3" xfId="14"/>
    <cellStyle name="20% - 輔色2 4" xfId="15"/>
    <cellStyle name="20% - 輔色2 5" xfId="16"/>
    <cellStyle name="20% - 輔色2 6" xfId="17"/>
    <cellStyle name="20% - 輔色2 7" xfId="18"/>
    <cellStyle name="20% - 輔色2 8" xfId="19"/>
    <cellStyle name="20% - 輔色2 9" xfId="20"/>
    <cellStyle name="20% - 輔色3 10" xfId="21"/>
    <cellStyle name="20% - 輔色3 11" xfId="22"/>
    <cellStyle name="20% - 輔色3 2" xfId="23"/>
    <cellStyle name="20% - 輔色3 3" xfId="24"/>
    <cellStyle name="20% - 輔色3 4" xfId="25"/>
    <cellStyle name="20% - 輔色3 5" xfId="26"/>
    <cellStyle name="20% - 輔色3 6" xfId="27"/>
    <cellStyle name="20% - 輔色3 7" xfId="28"/>
    <cellStyle name="20% - 輔色3 8" xfId="29"/>
    <cellStyle name="20% - 輔色3 9" xfId="30"/>
    <cellStyle name="20% - 輔色4 10" xfId="31"/>
    <cellStyle name="20% - 輔色4 11" xfId="32"/>
    <cellStyle name="20% - 輔色4 2" xfId="33"/>
    <cellStyle name="20% - 輔色4 3" xfId="34"/>
    <cellStyle name="20% - 輔色4 4" xfId="35"/>
    <cellStyle name="20% - 輔色4 5" xfId="36"/>
    <cellStyle name="20% - 輔色4 6" xfId="37"/>
    <cellStyle name="20% - 輔色4 7" xfId="38"/>
    <cellStyle name="20% - 輔色4 8" xfId="39"/>
    <cellStyle name="20% - 輔色4 9" xfId="40"/>
    <cellStyle name="20% - 輔色5 10" xfId="41"/>
    <cellStyle name="20% - 輔色5 11" xfId="42"/>
    <cellStyle name="20% - 輔色5 2" xfId="43"/>
    <cellStyle name="20% - 輔色5 3" xfId="44"/>
    <cellStyle name="20% - 輔色5 4" xfId="45"/>
    <cellStyle name="20% - 輔色5 5" xfId="46"/>
    <cellStyle name="20% - 輔色5 6" xfId="47"/>
    <cellStyle name="20% - 輔色5 7" xfId="48"/>
    <cellStyle name="20% - 輔色5 8" xfId="49"/>
    <cellStyle name="20% - 輔色5 9" xfId="50"/>
    <cellStyle name="20% - 輔色6 10" xfId="51"/>
    <cellStyle name="20% - 輔色6 11" xfId="52"/>
    <cellStyle name="20% - 輔色6 2" xfId="53"/>
    <cellStyle name="20% - 輔色6 3" xfId="54"/>
    <cellStyle name="20% - 輔色6 4" xfId="55"/>
    <cellStyle name="20% - 輔色6 5" xfId="56"/>
    <cellStyle name="20% - 輔色6 6" xfId="57"/>
    <cellStyle name="20% - 輔色6 7" xfId="58"/>
    <cellStyle name="20% - 輔色6 8" xfId="59"/>
    <cellStyle name="20% - 輔色6 9" xfId="60"/>
    <cellStyle name="40% - 輔色1 10" xfId="61"/>
    <cellStyle name="40% - 輔色1 11" xfId="62"/>
    <cellStyle name="40% - 輔色1 2" xfId="63"/>
    <cellStyle name="40% - 輔色1 3" xfId="64"/>
    <cellStyle name="40% - 輔色1 4" xfId="65"/>
    <cellStyle name="40% - 輔色1 5" xfId="66"/>
    <cellStyle name="40% - 輔色1 6" xfId="67"/>
    <cellStyle name="40% - 輔色1 7" xfId="68"/>
    <cellStyle name="40% - 輔色1 8" xfId="69"/>
    <cellStyle name="40% - 輔色1 9" xfId="70"/>
    <cellStyle name="40% - 輔色2 10" xfId="71"/>
    <cellStyle name="40% - 輔色2 11" xfId="72"/>
    <cellStyle name="40% - 輔色2 2" xfId="73"/>
    <cellStyle name="40% - 輔色2 3" xfId="74"/>
    <cellStyle name="40% - 輔色2 4" xfId="75"/>
    <cellStyle name="40% - 輔色2 5" xfId="76"/>
    <cellStyle name="40% - 輔色2 6" xfId="77"/>
    <cellStyle name="40% - 輔色2 7" xfId="78"/>
    <cellStyle name="40% - 輔色2 8" xfId="79"/>
    <cellStyle name="40% - 輔色2 9" xfId="80"/>
    <cellStyle name="40% - 輔色3 10" xfId="81"/>
    <cellStyle name="40% - 輔色3 11" xfId="82"/>
    <cellStyle name="40% - 輔色3 2" xfId="83"/>
    <cellStyle name="40% - 輔色3 3" xfId="84"/>
    <cellStyle name="40% - 輔色3 4" xfId="85"/>
    <cellStyle name="40% - 輔色3 5" xfId="86"/>
    <cellStyle name="40% - 輔色3 6" xfId="87"/>
    <cellStyle name="40% - 輔色3 7" xfId="88"/>
    <cellStyle name="40% - 輔色3 8" xfId="89"/>
    <cellStyle name="40% - 輔色3 9" xfId="90"/>
    <cellStyle name="40% - 輔色4 10" xfId="91"/>
    <cellStyle name="40% - 輔色4 11" xfId="92"/>
    <cellStyle name="40% - 輔色4 2" xfId="93"/>
    <cellStyle name="40% - 輔色4 3" xfId="94"/>
    <cellStyle name="40% - 輔色4 4" xfId="95"/>
    <cellStyle name="40% - 輔色4 5" xfId="96"/>
    <cellStyle name="40% - 輔色4 6" xfId="97"/>
    <cellStyle name="40% - 輔色4 7" xfId="98"/>
    <cellStyle name="40% - 輔色4 8" xfId="99"/>
    <cellStyle name="40% - 輔色4 9" xfId="100"/>
    <cellStyle name="40% - 輔色5 10" xfId="101"/>
    <cellStyle name="40% - 輔色5 11" xfId="102"/>
    <cellStyle name="40% - 輔色5 2" xfId="103"/>
    <cellStyle name="40% - 輔色5 3" xfId="104"/>
    <cellStyle name="40% - 輔色5 4" xfId="105"/>
    <cellStyle name="40% - 輔色5 5" xfId="106"/>
    <cellStyle name="40% - 輔色5 6" xfId="107"/>
    <cellStyle name="40% - 輔色5 7" xfId="108"/>
    <cellStyle name="40% - 輔色5 8" xfId="109"/>
    <cellStyle name="40% - 輔色5 9" xfId="110"/>
    <cellStyle name="40% - 輔色6 10" xfId="111"/>
    <cellStyle name="40% - 輔色6 11" xfId="112"/>
    <cellStyle name="40% - 輔色6 2" xfId="113"/>
    <cellStyle name="40% - 輔色6 3" xfId="114"/>
    <cellStyle name="40% - 輔色6 4" xfId="115"/>
    <cellStyle name="40% - 輔色6 5" xfId="116"/>
    <cellStyle name="40% - 輔色6 6" xfId="117"/>
    <cellStyle name="40% - 輔色6 7" xfId="118"/>
    <cellStyle name="40% - 輔色6 8" xfId="119"/>
    <cellStyle name="40% - 輔色6 9" xfId="120"/>
    <cellStyle name="60% - 輔色1 10" xfId="121"/>
    <cellStyle name="60% - 輔色1 11" xfId="122"/>
    <cellStyle name="60% - 輔色1 2" xfId="123"/>
    <cellStyle name="60% - 輔色1 3" xfId="124"/>
    <cellStyle name="60% - 輔色1 4" xfId="125"/>
    <cellStyle name="60% - 輔色1 5" xfId="126"/>
    <cellStyle name="60% - 輔色1 6" xfId="127"/>
    <cellStyle name="60% - 輔色1 7" xfId="128"/>
    <cellStyle name="60% - 輔色1 8" xfId="129"/>
    <cellStyle name="60% - 輔色1 9" xfId="130"/>
    <cellStyle name="60% - 輔色2 10" xfId="131"/>
    <cellStyle name="60% - 輔色2 11" xfId="132"/>
    <cellStyle name="60% - 輔色2 2" xfId="133"/>
    <cellStyle name="60% - 輔色2 3" xfId="134"/>
    <cellStyle name="60% - 輔色2 4" xfId="135"/>
    <cellStyle name="60% - 輔色2 5" xfId="136"/>
    <cellStyle name="60% - 輔色2 6" xfId="137"/>
    <cellStyle name="60% - 輔色2 7" xfId="138"/>
    <cellStyle name="60% - 輔色2 8" xfId="139"/>
    <cellStyle name="60% - 輔色2 9" xfId="140"/>
    <cellStyle name="60% - 輔色3 10" xfId="141"/>
    <cellStyle name="60% - 輔色3 11" xfId="142"/>
    <cellStyle name="60% - 輔色3 2" xfId="143"/>
    <cellStyle name="60% - 輔色3 3" xfId="144"/>
    <cellStyle name="60% - 輔色3 4" xfId="145"/>
    <cellStyle name="60% - 輔色3 5" xfId="146"/>
    <cellStyle name="60% - 輔色3 6" xfId="147"/>
    <cellStyle name="60% - 輔色3 7" xfId="148"/>
    <cellStyle name="60% - 輔色3 8" xfId="149"/>
    <cellStyle name="60% - 輔色3 9" xfId="150"/>
    <cellStyle name="60% - 輔色4 10" xfId="151"/>
    <cellStyle name="60% - 輔色4 11" xfId="152"/>
    <cellStyle name="60% - 輔色4 2" xfId="153"/>
    <cellStyle name="60% - 輔色4 3" xfId="154"/>
    <cellStyle name="60% - 輔色4 4" xfId="155"/>
    <cellStyle name="60% - 輔色4 5" xfId="156"/>
    <cellStyle name="60% - 輔色4 6" xfId="157"/>
    <cellStyle name="60% - 輔色4 7" xfId="158"/>
    <cellStyle name="60% - 輔色4 8" xfId="159"/>
    <cellStyle name="60% - 輔色4 9" xfId="160"/>
    <cellStyle name="60% - 輔色5 10" xfId="161"/>
    <cellStyle name="60% - 輔色5 11" xfId="162"/>
    <cellStyle name="60% - 輔色5 2" xfId="163"/>
    <cellStyle name="60% - 輔色5 3" xfId="164"/>
    <cellStyle name="60% - 輔色5 4" xfId="165"/>
    <cellStyle name="60% - 輔色5 5" xfId="166"/>
    <cellStyle name="60% - 輔色5 6" xfId="167"/>
    <cellStyle name="60% - 輔色5 7" xfId="168"/>
    <cellStyle name="60% - 輔色5 8" xfId="169"/>
    <cellStyle name="60% - 輔色5 9" xfId="170"/>
    <cellStyle name="60% - 輔色6 10" xfId="171"/>
    <cellStyle name="60% - 輔色6 11" xfId="172"/>
    <cellStyle name="60% - 輔色6 2" xfId="173"/>
    <cellStyle name="60% - 輔色6 3" xfId="174"/>
    <cellStyle name="60% - 輔色6 4" xfId="175"/>
    <cellStyle name="60% - 輔色6 5" xfId="176"/>
    <cellStyle name="60% - 輔色6 6" xfId="177"/>
    <cellStyle name="60% - 輔色6 7" xfId="178"/>
    <cellStyle name="60% - 輔色6 8" xfId="179"/>
    <cellStyle name="60% - 輔色6 9" xfId="180"/>
    <cellStyle name="Euro" xfId="181"/>
    <cellStyle name="Excel Built-in Normal" xfId="460"/>
    <cellStyle name="一般" xfId="0" builtinId="0"/>
    <cellStyle name="一般 10" xfId="182"/>
    <cellStyle name="一般 11" xfId="183"/>
    <cellStyle name="一般 15" xfId="184"/>
    <cellStyle name="一般 2" xfId="185"/>
    <cellStyle name="一般 2 10" xfId="186"/>
    <cellStyle name="一般 2 11" xfId="187"/>
    <cellStyle name="一般 2 12" xfId="188"/>
    <cellStyle name="一般 2 13" xfId="189"/>
    <cellStyle name="一般 2 14" xfId="190"/>
    <cellStyle name="一般 2 15" xfId="191"/>
    <cellStyle name="一般 2 2" xfId="192"/>
    <cellStyle name="一般 2 2 10" xfId="193"/>
    <cellStyle name="一般 2 2 11" xfId="194"/>
    <cellStyle name="一般 2 2 12" xfId="195"/>
    <cellStyle name="一般 2 2 2" xfId="196"/>
    <cellStyle name="一般 2 2 3" xfId="197"/>
    <cellStyle name="一般 2 2 4" xfId="198"/>
    <cellStyle name="一般 2 2 5" xfId="199"/>
    <cellStyle name="一般 2 2 6" xfId="200"/>
    <cellStyle name="一般 2 2 7" xfId="201"/>
    <cellStyle name="一般 2 2 8" xfId="202"/>
    <cellStyle name="一般 2 2 9" xfId="203"/>
    <cellStyle name="一般 2 2_100年9月菜量" xfId="204"/>
    <cellStyle name="一般 2 3" xfId="205"/>
    <cellStyle name="一般 2 4" xfId="206"/>
    <cellStyle name="一般 2 5" xfId="207"/>
    <cellStyle name="一般 2 6" xfId="208"/>
    <cellStyle name="一般 2 7" xfId="209"/>
    <cellStyle name="一般 2 8" xfId="210"/>
    <cellStyle name="一般 2 9" xfId="211"/>
    <cellStyle name="一般 3" xfId="212"/>
    <cellStyle name="一般 3 2" xfId="213"/>
    <cellStyle name="一般 3 3" xfId="214"/>
    <cellStyle name="一般 3 4" xfId="215"/>
    <cellStyle name="一般 3_101年2月菜量" xfId="216"/>
    <cellStyle name="一般 4" xfId="217"/>
    <cellStyle name="一般 5" xfId="218"/>
    <cellStyle name="一般 6" xfId="219"/>
    <cellStyle name="一般 7" xfId="220"/>
    <cellStyle name="一般 8" xfId="221"/>
    <cellStyle name="中等 10" xfId="222"/>
    <cellStyle name="中等 11" xfId="223"/>
    <cellStyle name="中等 2" xfId="224"/>
    <cellStyle name="中等 3" xfId="225"/>
    <cellStyle name="中等 4" xfId="226"/>
    <cellStyle name="中等 5" xfId="227"/>
    <cellStyle name="中等 6" xfId="228"/>
    <cellStyle name="中等 7" xfId="229"/>
    <cellStyle name="中等 8" xfId="230"/>
    <cellStyle name="中等 9" xfId="231"/>
    <cellStyle name="合計 10" xfId="232"/>
    <cellStyle name="合計 11" xfId="233"/>
    <cellStyle name="合計 2" xfId="234"/>
    <cellStyle name="合計 3" xfId="235"/>
    <cellStyle name="合計 4" xfId="236"/>
    <cellStyle name="合計 5" xfId="237"/>
    <cellStyle name="合計 6" xfId="238"/>
    <cellStyle name="合計 7" xfId="239"/>
    <cellStyle name="合計 8" xfId="240"/>
    <cellStyle name="合計 9" xfId="241"/>
    <cellStyle name="好 10" xfId="242"/>
    <cellStyle name="好 11" xfId="243"/>
    <cellStyle name="好 2" xfId="244"/>
    <cellStyle name="好 3" xfId="245"/>
    <cellStyle name="好 4" xfId="246"/>
    <cellStyle name="好 5" xfId="247"/>
    <cellStyle name="好 6" xfId="248"/>
    <cellStyle name="好 7" xfId="249"/>
    <cellStyle name="好 8" xfId="250"/>
    <cellStyle name="好 9" xfId="251"/>
    <cellStyle name="好_100年9月菜量" xfId="252"/>
    <cellStyle name="好_國小" xfId="253"/>
    <cellStyle name="好_國高" xfId="254"/>
    <cellStyle name="百分比 2" xfId="255"/>
    <cellStyle name="百分比 3" xfId="256"/>
    <cellStyle name="計算方式 10" xfId="257"/>
    <cellStyle name="計算方式 11" xfId="258"/>
    <cellStyle name="計算方式 2" xfId="259"/>
    <cellStyle name="計算方式 3" xfId="260"/>
    <cellStyle name="計算方式 4" xfId="261"/>
    <cellStyle name="計算方式 5" xfId="262"/>
    <cellStyle name="計算方式 6" xfId="263"/>
    <cellStyle name="計算方式 7" xfId="264"/>
    <cellStyle name="計算方式 8" xfId="265"/>
    <cellStyle name="計算方式 9" xfId="266"/>
    <cellStyle name="連結的儲存格 10" xfId="267"/>
    <cellStyle name="連結的儲存格 11" xfId="268"/>
    <cellStyle name="連結的儲存格 2" xfId="269"/>
    <cellStyle name="連結的儲存格 3" xfId="270"/>
    <cellStyle name="連結的儲存格 4" xfId="271"/>
    <cellStyle name="連結的儲存格 5" xfId="272"/>
    <cellStyle name="連結的儲存格 6" xfId="273"/>
    <cellStyle name="連結的儲存格 7" xfId="274"/>
    <cellStyle name="連結的儲存格 8" xfId="275"/>
    <cellStyle name="連結的儲存格 9" xfId="276"/>
    <cellStyle name="備註 10" xfId="277"/>
    <cellStyle name="備註 11" xfId="278"/>
    <cellStyle name="備註 2" xfId="279"/>
    <cellStyle name="備註 3" xfId="280"/>
    <cellStyle name="備註 4" xfId="281"/>
    <cellStyle name="備註 5" xfId="282"/>
    <cellStyle name="備註 6" xfId="283"/>
    <cellStyle name="備註 7" xfId="284"/>
    <cellStyle name="備註 8" xfId="285"/>
    <cellStyle name="備註 9" xfId="286"/>
    <cellStyle name="說明文字 10" xfId="287"/>
    <cellStyle name="說明文字 11" xfId="288"/>
    <cellStyle name="說明文字 2" xfId="289"/>
    <cellStyle name="說明文字 3" xfId="290"/>
    <cellStyle name="說明文字 4" xfId="291"/>
    <cellStyle name="說明文字 5" xfId="292"/>
    <cellStyle name="說明文字 6" xfId="293"/>
    <cellStyle name="說明文字 7" xfId="294"/>
    <cellStyle name="說明文字 8" xfId="295"/>
    <cellStyle name="說明文字 9" xfId="296"/>
    <cellStyle name="輔色1 10" xfId="297"/>
    <cellStyle name="輔色1 11" xfId="298"/>
    <cellStyle name="輔色1 2" xfId="299"/>
    <cellStyle name="輔色1 3" xfId="300"/>
    <cellStyle name="輔色1 4" xfId="301"/>
    <cellStyle name="輔色1 5" xfId="302"/>
    <cellStyle name="輔色1 6" xfId="303"/>
    <cellStyle name="輔色1 7" xfId="304"/>
    <cellStyle name="輔色1 8" xfId="305"/>
    <cellStyle name="輔色1 9" xfId="306"/>
    <cellStyle name="輔色2 10" xfId="307"/>
    <cellStyle name="輔色2 11" xfId="308"/>
    <cellStyle name="輔色2 2" xfId="309"/>
    <cellStyle name="輔色2 3" xfId="310"/>
    <cellStyle name="輔色2 4" xfId="311"/>
    <cellStyle name="輔色2 5" xfId="312"/>
    <cellStyle name="輔色2 6" xfId="313"/>
    <cellStyle name="輔色2 7" xfId="314"/>
    <cellStyle name="輔色2 8" xfId="315"/>
    <cellStyle name="輔色2 9" xfId="316"/>
    <cellStyle name="輔色3 10" xfId="317"/>
    <cellStyle name="輔色3 11" xfId="318"/>
    <cellStyle name="輔色3 2" xfId="319"/>
    <cellStyle name="輔色3 3" xfId="320"/>
    <cellStyle name="輔色3 4" xfId="321"/>
    <cellStyle name="輔色3 5" xfId="322"/>
    <cellStyle name="輔色3 6" xfId="323"/>
    <cellStyle name="輔色3 7" xfId="324"/>
    <cellStyle name="輔色3 8" xfId="325"/>
    <cellStyle name="輔色3 9" xfId="326"/>
    <cellStyle name="輔色4 10" xfId="327"/>
    <cellStyle name="輔色4 11" xfId="328"/>
    <cellStyle name="輔色4 2" xfId="329"/>
    <cellStyle name="輔色4 3" xfId="330"/>
    <cellStyle name="輔色4 4" xfId="331"/>
    <cellStyle name="輔色4 5" xfId="332"/>
    <cellStyle name="輔色4 6" xfId="333"/>
    <cellStyle name="輔色4 7" xfId="334"/>
    <cellStyle name="輔色4 8" xfId="335"/>
    <cellStyle name="輔色4 9" xfId="336"/>
    <cellStyle name="輔色5 10" xfId="337"/>
    <cellStyle name="輔色5 11" xfId="338"/>
    <cellStyle name="輔色5 2" xfId="339"/>
    <cellStyle name="輔色5 3" xfId="340"/>
    <cellStyle name="輔色5 4" xfId="341"/>
    <cellStyle name="輔色5 5" xfId="342"/>
    <cellStyle name="輔色5 6" xfId="343"/>
    <cellStyle name="輔色5 7" xfId="344"/>
    <cellStyle name="輔色5 8" xfId="345"/>
    <cellStyle name="輔色5 9" xfId="346"/>
    <cellStyle name="輔色6 10" xfId="347"/>
    <cellStyle name="輔色6 11" xfId="348"/>
    <cellStyle name="輔色6 2" xfId="349"/>
    <cellStyle name="輔色6 3" xfId="350"/>
    <cellStyle name="輔色6 4" xfId="351"/>
    <cellStyle name="輔色6 5" xfId="352"/>
    <cellStyle name="輔色6 6" xfId="353"/>
    <cellStyle name="輔色6 7" xfId="354"/>
    <cellStyle name="輔色6 8" xfId="355"/>
    <cellStyle name="輔色6 9" xfId="356"/>
    <cellStyle name="標題 1 10" xfId="357"/>
    <cellStyle name="標題 1 11" xfId="358"/>
    <cellStyle name="標題 1 2" xfId="359"/>
    <cellStyle name="標題 1 3" xfId="360"/>
    <cellStyle name="標題 1 4" xfId="361"/>
    <cellStyle name="標題 1 5" xfId="362"/>
    <cellStyle name="標題 1 6" xfId="363"/>
    <cellStyle name="標題 1 7" xfId="364"/>
    <cellStyle name="標題 1 8" xfId="365"/>
    <cellStyle name="標題 1 9" xfId="366"/>
    <cellStyle name="標題 10" xfId="367"/>
    <cellStyle name="標題 11" xfId="368"/>
    <cellStyle name="標題 12" xfId="369"/>
    <cellStyle name="標題 13" xfId="370"/>
    <cellStyle name="標題 14" xfId="371"/>
    <cellStyle name="標題 2 10" xfId="372"/>
    <cellStyle name="標題 2 11" xfId="373"/>
    <cellStyle name="標題 2 2" xfId="374"/>
    <cellStyle name="標題 2 3" xfId="375"/>
    <cellStyle name="標題 2 4" xfId="376"/>
    <cellStyle name="標題 2 5" xfId="377"/>
    <cellStyle name="標題 2 6" xfId="378"/>
    <cellStyle name="標題 2 7" xfId="379"/>
    <cellStyle name="標題 2 8" xfId="380"/>
    <cellStyle name="標題 2 9" xfId="381"/>
    <cellStyle name="標題 3 10" xfId="382"/>
    <cellStyle name="標題 3 11" xfId="383"/>
    <cellStyle name="標題 3 2" xfId="384"/>
    <cellStyle name="標題 3 3" xfId="385"/>
    <cellStyle name="標題 3 4" xfId="386"/>
    <cellStyle name="標題 3 5" xfId="387"/>
    <cellStyle name="標題 3 6" xfId="388"/>
    <cellStyle name="標題 3 7" xfId="389"/>
    <cellStyle name="標題 3 8" xfId="390"/>
    <cellStyle name="標題 3 9" xfId="391"/>
    <cellStyle name="標題 4 10" xfId="392"/>
    <cellStyle name="標題 4 11" xfId="393"/>
    <cellStyle name="標題 4 2" xfId="394"/>
    <cellStyle name="標題 4 3" xfId="395"/>
    <cellStyle name="標題 4 4" xfId="396"/>
    <cellStyle name="標題 4 5" xfId="397"/>
    <cellStyle name="標題 4 6" xfId="398"/>
    <cellStyle name="標題 4 7" xfId="399"/>
    <cellStyle name="標題 4 8" xfId="400"/>
    <cellStyle name="標題 4 9" xfId="401"/>
    <cellStyle name="標題 5" xfId="402"/>
    <cellStyle name="標題 6" xfId="403"/>
    <cellStyle name="標題 7" xfId="404"/>
    <cellStyle name="標題 8" xfId="405"/>
    <cellStyle name="標題 9" xfId="406"/>
    <cellStyle name="輸入 10" xfId="407"/>
    <cellStyle name="輸入 11" xfId="408"/>
    <cellStyle name="輸入 2" xfId="409"/>
    <cellStyle name="輸入 3" xfId="410"/>
    <cellStyle name="輸入 4" xfId="411"/>
    <cellStyle name="輸入 5" xfId="412"/>
    <cellStyle name="輸入 6" xfId="413"/>
    <cellStyle name="輸入 7" xfId="414"/>
    <cellStyle name="輸入 8" xfId="415"/>
    <cellStyle name="輸入 9" xfId="416"/>
    <cellStyle name="輸出 10" xfId="417"/>
    <cellStyle name="輸出 11" xfId="418"/>
    <cellStyle name="輸出 2" xfId="419"/>
    <cellStyle name="輸出 3" xfId="420"/>
    <cellStyle name="輸出 4" xfId="421"/>
    <cellStyle name="輸出 5" xfId="422"/>
    <cellStyle name="輸出 6" xfId="423"/>
    <cellStyle name="輸出 7" xfId="424"/>
    <cellStyle name="輸出 8" xfId="425"/>
    <cellStyle name="輸出 9" xfId="426"/>
    <cellStyle name="檢查儲存格 10" xfId="427"/>
    <cellStyle name="檢查儲存格 11" xfId="428"/>
    <cellStyle name="檢查儲存格 2" xfId="429"/>
    <cellStyle name="檢查儲存格 3" xfId="430"/>
    <cellStyle name="檢查儲存格 4" xfId="431"/>
    <cellStyle name="檢查儲存格 5" xfId="432"/>
    <cellStyle name="檢查儲存格 6" xfId="433"/>
    <cellStyle name="檢查儲存格 7" xfId="434"/>
    <cellStyle name="檢查儲存格 8" xfId="435"/>
    <cellStyle name="檢查儲存格 9" xfId="436"/>
    <cellStyle name="壞 10" xfId="437"/>
    <cellStyle name="壞 11" xfId="438"/>
    <cellStyle name="壞 2" xfId="439"/>
    <cellStyle name="壞 3" xfId="440"/>
    <cellStyle name="壞 4" xfId="441"/>
    <cellStyle name="壞 5" xfId="442"/>
    <cellStyle name="壞 6" xfId="443"/>
    <cellStyle name="壞 7" xfId="444"/>
    <cellStyle name="壞 8" xfId="445"/>
    <cellStyle name="壞 9" xfId="446"/>
    <cellStyle name="壞_100年9月菜量" xfId="447"/>
    <cellStyle name="壞_國小" xfId="448"/>
    <cellStyle name="壞_國高" xfId="449"/>
    <cellStyle name="警告文字 10" xfId="450"/>
    <cellStyle name="警告文字 11" xfId="451"/>
    <cellStyle name="警告文字 2" xfId="452"/>
    <cellStyle name="警告文字 3" xfId="453"/>
    <cellStyle name="警告文字 4" xfId="454"/>
    <cellStyle name="警告文字 5" xfId="455"/>
    <cellStyle name="警告文字 6" xfId="456"/>
    <cellStyle name="警告文字 7" xfId="457"/>
    <cellStyle name="警告文字 8" xfId="458"/>
    <cellStyle name="警告文字 9" xfId="4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10J/&#26700;&#38754;/102-03-19/MyData/&#29151;&#39178;&#24107;0317/&#31243;&#24335;/&#29151;&#39178;&#24107;&#31243;&#24335;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0&#33756;&#21934;/&#20061;&#22914;1&#26376;&#33756;&#21934;3Q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設計"/>
      <sheetName val="體重"/>
    </sheetNames>
    <sheetDataSet>
      <sheetData sheetId="0">
        <row r="4">
          <cell r="C4">
            <v>0</v>
          </cell>
          <cell r="D4">
            <v>0</v>
          </cell>
          <cell r="E4">
            <v>0</v>
          </cell>
        </row>
        <row r="8">
          <cell r="C8" t="str">
            <v/>
          </cell>
          <cell r="D8" t="str">
            <v/>
          </cell>
          <cell r="E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</row>
        <row r="10">
          <cell r="C10" t="str">
            <v/>
          </cell>
          <cell r="E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</row>
        <row r="13">
          <cell r="C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 t="str">
            <v/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素食計算表"/>
      <sheetName val="素食"/>
      <sheetName val="計算單"/>
      <sheetName val="菜單總表"/>
      <sheetName val="第1週國中"/>
      <sheetName val="第2週國中"/>
      <sheetName val="第3週國中"/>
      <sheetName val="第1週國中4章1Q"/>
      <sheetName val="第2週國中4章1Q"/>
      <sheetName val="第3週國中4章1Q"/>
    </sheetNames>
    <sheetDataSet>
      <sheetData sheetId="0"/>
      <sheetData sheetId="1"/>
      <sheetData sheetId="2"/>
      <sheetData sheetId="3">
        <row r="2">
          <cell r="C2" t="str">
            <v>主食</v>
          </cell>
          <cell r="D2" t="str">
            <v>主菜</v>
          </cell>
          <cell r="E2" t="str">
            <v>副食一</v>
          </cell>
        </row>
        <row r="13">
          <cell r="A13">
            <v>44214</v>
          </cell>
          <cell r="C13" t="str">
            <v>糙米飯</v>
          </cell>
          <cell r="D13" t="str">
            <v>咖哩雞丁</v>
          </cell>
          <cell r="E13" t="str">
            <v>螞蟻上樹</v>
          </cell>
          <cell r="F13" t="str">
            <v>炒青江菜</v>
          </cell>
          <cell r="G13" t="str">
            <v>海芽針菇湯</v>
          </cell>
        </row>
        <row r="14">
          <cell r="A14">
            <v>44215</v>
          </cell>
          <cell r="C14" t="str">
            <v>小米飯</v>
          </cell>
          <cell r="D14" t="str">
            <v>梅林排骨</v>
          </cell>
          <cell r="E14" t="str">
            <v>金沙油腐</v>
          </cell>
          <cell r="F14" t="str">
            <v>炒油菜</v>
          </cell>
          <cell r="G14" t="str">
            <v>蘿蔔雞湯</v>
          </cell>
          <cell r="H14" t="str">
            <v>水果</v>
          </cell>
        </row>
        <row r="15">
          <cell r="A15">
            <v>44216</v>
          </cell>
          <cell r="C15" t="str">
            <v>風味餐</v>
          </cell>
          <cell r="D15" t="str">
            <v>什錦飯湯</v>
          </cell>
          <cell r="E15" t="str">
            <v>旗魚黑輪×1</v>
          </cell>
          <cell r="F15" t="str">
            <v>茶葉蛋×1</v>
          </cell>
          <cell r="G15" t="str">
            <v>-</v>
          </cell>
        </row>
      </sheetData>
      <sheetData sheetId="4">
        <row r="2">
          <cell r="D2">
            <v>1050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topLeftCell="E1" zoomScale="55" zoomScaleNormal="55" workbookViewId="0">
      <selection activeCell="H24" sqref="H24"/>
    </sheetView>
  </sheetViews>
  <sheetFormatPr defaultColWidth="8.875" defaultRowHeight="16.5" x14ac:dyDescent="0.25"/>
  <cols>
    <col min="1" max="1" width="8.875" style="9"/>
    <col min="2" max="2" width="8.875" style="8"/>
    <col min="3" max="4" width="8.875" style="9"/>
    <col min="5" max="5" width="13.5" style="9" customWidth="1"/>
    <col min="6" max="6" width="10" style="12" bestFit="1" customWidth="1"/>
    <col min="7" max="7" width="18.375" style="8" bestFit="1" customWidth="1"/>
    <col min="8" max="8" width="26.25" style="9" bestFit="1" customWidth="1"/>
    <col min="9" max="9" width="26.75" style="9" bestFit="1" customWidth="1"/>
    <col min="10" max="10" width="22.5" style="9" bestFit="1" customWidth="1"/>
    <col min="11" max="11" width="26.75" style="8" bestFit="1" customWidth="1"/>
    <col min="12" max="12" width="20.5" style="8" bestFit="1" customWidth="1"/>
    <col min="13" max="13" width="8.875" style="8"/>
    <col min="14" max="16" width="8.875" style="9"/>
    <col min="17" max="18" width="8.875" style="8"/>
    <col min="19" max="21" width="8.875" style="9"/>
    <col min="22" max="22" width="8.875" style="8"/>
    <col min="31" max="16384" width="8.875" style="7"/>
  </cols>
  <sheetData>
    <row r="1" spans="5:12" ht="24" x14ac:dyDescent="0.25">
      <c r="E1" s="89" t="s">
        <v>31</v>
      </c>
      <c r="F1" s="90"/>
      <c r="G1" s="90"/>
      <c r="H1" s="101"/>
      <c r="I1" s="90" t="s">
        <v>103</v>
      </c>
      <c r="J1" s="90" t="s">
        <v>104</v>
      </c>
      <c r="K1" s="90" t="s">
        <v>378</v>
      </c>
      <c r="L1" s="102"/>
    </row>
    <row r="2" spans="5:12" ht="21" x14ac:dyDescent="0.25">
      <c r="E2" s="91" t="s">
        <v>33</v>
      </c>
      <c r="F2" s="92" t="s">
        <v>34</v>
      </c>
      <c r="G2" s="93" t="s">
        <v>0</v>
      </c>
      <c r="H2" s="93" t="s">
        <v>105</v>
      </c>
      <c r="I2" s="93" t="s">
        <v>106</v>
      </c>
      <c r="J2" s="93" t="s">
        <v>107</v>
      </c>
      <c r="K2" s="93" t="s">
        <v>35</v>
      </c>
      <c r="L2" s="103" t="s">
        <v>36</v>
      </c>
    </row>
    <row r="3" spans="5:12" ht="25.5" x14ac:dyDescent="0.25">
      <c r="E3" s="94">
        <v>44200</v>
      </c>
      <c r="F3" s="95">
        <v>44200</v>
      </c>
      <c r="G3" s="96" t="s">
        <v>108</v>
      </c>
      <c r="H3" s="97" t="s">
        <v>379</v>
      </c>
      <c r="I3" s="96" t="s">
        <v>400</v>
      </c>
      <c r="J3" s="96" t="s">
        <v>39</v>
      </c>
      <c r="K3" s="96" t="s">
        <v>109</v>
      </c>
      <c r="L3" s="96"/>
    </row>
    <row r="4" spans="5:12" ht="25.5" x14ac:dyDescent="0.25">
      <c r="E4" s="94">
        <v>44201</v>
      </c>
      <c r="F4" s="95">
        <v>44201</v>
      </c>
      <c r="G4" s="96" t="s">
        <v>3</v>
      </c>
      <c r="H4" s="97" t="s">
        <v>380</v>
      </c>
      <c r="I4" s="96" t="s">
        <v>70</v>
      </c>
      <c r="J4" s="96" t="s">
        <v>110</v>
      </c>
      <c r="K4" s="96" t="s">
        <v>381</v>
      </c>
      <c r="L4" s="96" t="s">
        <v>27</v>
      </c>
    </row>
    <row r="5" spans="5:12" ht="25.5" x14ac:dyDescent="0.25">
      <c r="E5" s="94">
        <v>44202</v>
      </c>
      <c r="F5" s="95">
        <v>44202</v>
      </c>
      <c r="G5" s="96" t="s">
        <v>111</v>
      </c>
      <c r="H5" s="97" t="s">
        <v>383</v>
      </c>
      <c r="I5" s="96" t="s">
        <v>401</v>
      </c>
      <c r="J5" s="96" t="s">
        <v>114</v>
      </c>
      <c r="K5" s="104" t="s">
        <v>115</v>
      </c>
      <c r="L5" s="96"/>
    </row>
    <row r="6" spans="5:12" ht="25.5" x14ac:dyDescent="0.25">
      <c r="E6" s="94">
        <v>44203</v>
      </c>
      <c r="F6" s="95">
        <v>44203</v>
      </c>
      <c r="G6" s="96" t="s">
        <v>116</v>
      </c>
      <c r="H6" s="97" t="s">
        <v>384</v>
      </c>
      <c r="I6" s="96" t="s">
        <v>385</v>
      </c>
      <c r="J6" s="96" t="s">
        <v>26</v>
      </c>
      <c r="K6" s="96" t="s">
        <v>117</v>
      </c>
      <c r="L6" s="96" t="s">
        <v>27</v>
      </c>
    </row>
    <row r="7" spans="5:12" ht="26.25" thickBot="1" x14ac:dyDescent="0.3">
      <c r="E7" s="242">
        <v>44204</v>
      </c>
      <c r="F7" s="243">
        <v>44204</v>
      </c>
      <c r="G7" s="244" t="s">
        <v>14</v>
      </c>
      <c r="H7" s="245" t="s">
        <v>386</v>
      </c>
      <c r="I7" s="244" t="s">
        <v>38</v>
      </c>
      <c r="J7" s="244" t="s">
        <v>11</v>
      </c>
      <c r="K7" s="245" t="s">
        <v>79</v>
      </c>
      <c r="L7" s="244"/>
    </row>
    <row r="8" spans="5:12" ht="25.5" x14ac:dyDescent="0.25">
      <c r="E8" s="246">
        <v>44207</v>
      </c>
      <c r="F8" s="247">
        <v>44207</v>
      </c>
      <c r="G8" s="248" t="s">
        <v>108</v>
      </c>
      <c r="H8" s="249" t="s">
        <v>403</v>
      </c>
      <c r="I8" s="248" t="s">
        <v>81</v>
      </c>
      <c r="J8" s="248" t="s">
        <v>28</v>
      </c>
      <c r="K8" s="249" t="s">
        <v>387</v>
      </c>
      <c r="L8" s="248"/>
    </row>
    <row r="9" spans="5:12" ht="25.5" x14ac:dyDescent="0.25">
      <c r="E9" s="94">
        <v>44208</v>
      </c>
      <c r="F9" s="95">
        <v>44208</v>
      </c>
      <c r="G9" s="96" t="s">
        <v>4</v>
      </c>
      <c r="H9" s="97" t="s">
        <v>388</v>
      </c>
      <c r="I9" s="96" t="s">
        <v>84</v>
      </c>
      <c r="J9" s="178" t="s">
        <v>85</v>
      </c>
      <c r="K9" s="96" t="s">
        <v>121</v>
      </c>
      <c r="L9" s="96" t="s">
        <v>87</v>
      </c>
    </row>
    <row r="10" spans="5:12" ht="25.5" x14ac:dyDescent="0.25">
      <c r="E10" s="94">
        <v>44209</v>
      </c>
      <c r="F10" s="95">
        <v>44209</v>
      </c>
      <c r="G10" s="96" t="s">
        <v>111</v>
      </c>
      <c r="H10" s="97" t="s">
        <v>389</v>
      </c>
      <c r="I10" s="96" t="s">
        <v>390</v>
      </c>
      <c r="J10" s="96" t="s">
        <v>124</v>
      </c>
      <c r="K10" s="97" t="s">
        <v>391</v>
      </c>
      <c r="L10" s="96"/>
    </row>
    <row r="11" spans="5:12" ht="25.5" x14ac:dyDescent="0.25">
      <c r="E11" s="94">
        <v>44210</v>
      </c>
      <c r="F11" s="95">
        <v>44210</v>
      </c>
      <c r="G11" s="96" t="s">
        <v>3</v>
      </c>
      <c r="H11" s="97" t="s">
        <v>393</v>
      </c>
      <c r="I11" s="96" t="s">
        <v>392</v>
      </c>
      <c r="J11" s="96" t="s">
        <v>26</v>
      </c>
      <c r="K11" s="96" t="s">
        <v>92</v>
      </c>
      <c r="L11" s="96" t="s">
        <v>27</v>
      </c>
    </row>
    <row r="12" spans="5:12" ht="26.25" thickBot="1" x14ac:dyDescent="0.3">
      <c r="E12" s="242">
        <v>44211</v>
      </c>
      <c r="F12" s="243">
        <v>44211</v>
      </c>
      <c r="G12" s="244" t="s">
        <v>127</v>
      </c>
      <c r="H12" s="244" t="s">
        <v>394</v>
      </c>
      <c r="I12" s="244" t="s">
        <v>129</v>
      </c>
      <c r="J12" s="244" t="s">
        <v>130</v>
      </c>
      <c r="K12" s="244" t="s">
        <v>95</v>
      </c>
      <c r="L12" s="245"/>
    </row>
    <row r="13" spans="5:12" ht="25.5" x14ac:dyDescent="0.25">
      <c r="E13" s="238">
        <v>44214</v>
      </c>
      <c r="F13" s="239">
        <v>44214</v>
      </c>
      <c r="G13" s="240" t="s">
        <v>3</v>
      </c>
      <c r="H13" s="241" t="s">
        <v>404</v>
      </c>
      <c r="I13" s="240" t="s">
        <v>395</v>
      </c>
      <c r="J13" s="240" t="s">
        <v>11</v>
      </c>
      <c r="K13" s="240" t="s">
        <v>131</v>
      </c>
      <c r="L13" s="240"/>
    </row>
    <row r="14" spans="5:12" ht="25.5" x14ac:dyDescent="0.25">
      <c r="E14" s="94">
        <v>44215</v>
      </c>
      <c r="F14" s="95">
        <v>44215</v>
      </c>
      <c r="G14" s="96" t="s">
        <v>4</v>
      </c>
      <c r="H14" s="97" t="s">
        <v>396</v>
      </c>
      <c r="I14" s="96" t="s">
        <v>397</v>
      </c>
      <c r="J14" s="96" t="s">
        <v>110</v>
      </c>
      <c r="K14" s="96" t="s">
        <v>398</v>
      </c>
      <c r="L14" s="96" t="s">
        <v>27</v>
      </c>
    </row>
    <row r="15" spans="5:12" ht="25.5" x14ac:dyDescent="0.25">
      <c r="E15" s="94">
        <v>44216</v>
      </c>
      <c r="F15" s="95">
        <v>44216</v>
      </c>
      <c r="G15" s="96" t="s">
        <v>111</v>
      </c>
      <c r="H15" s="105" t="s">
        <v>399</v>
      </c>
      <c r="I15" s="106" t="s">
        <v>402</v>
      </c>
      <c r="J15" s="105" t="s">
        <v>134</v>
      </c>
      <c r="K15" s="104" t="s">
        <v>115</v>
      </c>
      <c r="L15" s="96"/>
    </row>
    <row r="16" spans="5:12" ht="19.5" x14ac:dyDescent="0.25">
      <c r="E16" s="98" t="s">
        <v>136</v>
      </c>
      <c r="F16" s="99"/>
      <c r="G16" s="99"/>
      <c r="H16" s="107" t="s">
        <v>137</v>
      </c>
      <c r="I16" s="100"/>
      <c r="J16" s="98" t="s">
        <v>138</v>
      </c>
      <c r="K16" s="237" t="s">
        <v>139</v>
      </c>
      <c r="L16" s="108"/>
    </row>
  </sheetData>
  <phoneticPr fontId="2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opLeftCell="E1" zoomScale="55" zoomScaleNormal="55" workbookViewId="0">
      <selection activeCell="G22" sqref="G22"/>
    </sheetView>
  </sheetViews>
  <sheetFormatPr defaultColWidth="8.875" defaultRowHeight="16.5" x14ac:dyDescent="0.25"/>
  <cols>
    <col min="1" max="1" width="8.875" style="9"/>
    <col min="2" max="2" width="8.875" style="8"/>
    <col min="3" max="4" width="8.875" style="9"/>
    <col min="5" max="5" width="13.5" style="9" customWidth="1"/>
    <col min="6" max="6" width="10" style="12" bestFit="1" customWidth="1"/>
    <col min="7" max="7" width="18.375" style="8" bestFit="1" customWidth="1"/>
    <col min="8" max="8" width="26.25" style="9" bestFit="1" customWidth="1"/>
    <col min="9" max="9" width="26.75" style="9" bestFit="1" customWidth="1"/>
    <col min="10" max="10" width="22.5" style="9" bestFit="1" customWidth="1"/>
    <col min="11" max="11" width="26.75" style="8" bestFit="1" customWidth="1"/>
    <col min="12" max="12" width="20.5" style="8" bestFit="1" customWidth="1"/>
    <col min="13" max="13" width="8.875" style="8"/>
    <col min="14" max="16" width="8.875" style="9"/>
    <col min="17" max="18" width="8.875" style="8"/>
    <col min="19" max="21" width="8.875" style="9"/>
    <col min="22" max="22" width="8.875" style="8"/>
    <col min="31" max="16384" width="8.875" style="7"/>
  </cols>
  <sheetData>
    <row r="1" spans="5:12" ht="24" x14ac:dyDescent="0.25">
      <c r="E1" s="89" t="s">
        <v>31</v>
      </c>
      <c r="F1" s="90"/>
      <c r="G1" s="90"/>
      <c r="H1" s="101"/>
      <c r="I1" s="90" t="s">
        <v>103</v>
      </c>
      <c r="J1" s="90" t="s">
        <v>104</v>
      </c>
      <c r="K1" s="90" t="s">
        <v>32</v>
      </c>
      <c r="L1" s="102"/>
    </row>
    <row r="2" spans="5:12" ht="21" x14ac:dyDescent="0.25">
      <c r="E2" s="91" t="s">
        <v>33</v>
      </c>
      <c r="F2" s="92" t="s">
        <v>34</v>
      </c>
      <c r="G2" s="93" t="s">
        <v>0</v>
      </c>
      <c r="H2" s="93" t="s">
        <v>105</v>
      </c>
      <c r="I2" s="93" t="s">
        <v>106</v>
      </c>
      <c r="J2" s="93" t="s">
        <v>107</v>
      </c>
      <c r="K2" s="93" t="s">
        <v>35</v>
      </c>
      <c r="L2" s="103" t="s">
        <v>36</v>
      </c>
    </row>
    <row r="3" spans="5:12" ht="25.5" x14ac:dyDescent="0.25">
      <c r="E3" s="94">
        <v>44200</v>
      </c>
      <c r="F3" s="95">
        <v>44200</v>
      </c>
      <c r="G3" s="96" t="s">
        <v>108</v>
      </c>
      <c r="H3" s="97" t="s">
        <v>66</v>
      </c>
      <c r="I3" s="96" t="s">
        <v>67</v>
      </c>
      <c r="J3" s="96" t="s">
        <v>39</v>
      </c>
      <c r="K3" s="96" t="s">
        <v>109</v>
      </c>
      <c r="L3" s="96"/>
    </row>
    <row r="4" spans="5:12" ht="25.5" x14ac:dyDescent="0.25">
      <c r="E4" s="94">
        <v>44201</v>
      </c>
      <c r="F4" s="95">
        <v>44201</v>
      </c>
      <c r="G4" s="96" t="s">
        <v>3</v>
      </c>
      <c r="H4" s="97" t="s">
        <v>69</v>
      </c>
      <c r="I4" s="96" t="s">
        <v>70</v>
      </c>
      <c r="J4" s="96" t="s">
        <v>110</v>
      </c>
      <c r="K4" s="96" t="s">
        <v>382</v>
      </c>
      <c r="L4" s="96" t="s">
        <v>27</v>
      </c>
    </row>
    <row r="5" spans="5:12" ht="25.5" x14ac:dyDescent="0.25">
      <c r="E5" s="94">
        <v>44202</v>
      </c>
      <c r="F5" s="95">
        <v>44202</v>
      </c>
      <c r="G5" s="96" t="s">
        <v>111</v>
      </c>
      <c r="H5" s="97" t="s">
        <v>112</v>
      </c>
      <c r="I5" s="96" t="s">
        <v>113</v>
      </c>
      <c r="J5" s="96" t="s">
        <v>114</v>
      </c>
      <c r="K5" s="104" t="s">
        <v>115</v>
      </c>
      <c r="L5" s="96"/>
    </row>
    <row r="6" spans="5:12" ht="25.5" x14ac:dyDescent="0.25">
      <c r="E6" s="94">
        <v>44203</v>
      </c>
      <c r="F6" s="95">
        <v>44203</v>
      </c>
      <c r="G6" s="96" t="s">
        <v>116</v>
      </c>
      <c r="H6" s="97" t="s">
        <v>75</v>
      </c>
      <c r="I6" s="96" t="s">
        <v>76</v>
      </c>
      <c r="J6" s="96" t="s">
        <v>26</v>
      </c>
      <c r="K6" s="96" t="s">
        <v>117</v>
      </c>
      <c r="L6" s="96" t="s">
        <v>27</v>
      </c>
    </row>
    <row r="7" spans="5:12" ht="26.25" thickBot="1" x14ac:dyDescent="0.3">
      <c r="E7" s="242">
        <v>44204</v>
      </c>
      <c r="F7" s="243">
        <v>44204</v>
      </c>
      <c r="G7" s="244" t="s">
        <v>14</v>
      </c>
      <c r="H7" s="245" t="s">
        <v>78</v>
      </c>
      <c r="I7" s="244" t="s">
        <v>38</v>
      </c>
      <c r="J7" s="244" t="s">
        <v>11</v>
      </c>
      <c r="K7" s="245" t="s">
        <v>79</v>
      </c>
      <c r="L7" s="244"/>
    </row>
    <row r="8" spans="5:12" ht="25.5" x14ac:dyDescent="0.25">
      <c r="E8" s="246">
        <v>44207</v>
      </c>
      <c r="F8" s="247">
        <v>44207</v>
      </c>
      <c r="G8" s="248" t="s">
        <v>118</v>
      </c>
      <c r="H8" s="249" t="s">
        <v>80</v>
      </c>
      <c r="I8" s="248" t="s">
        <v>81</v>
      </c>
      <c r="J8" s="248" t="s">
        <v>28</v>
      </c>
      <c r="K8" s="249" t="s">
        <v>119</v>
      </c>
      <c r="L8" s="248"/>
    </row>
    <row r="9" spans="5:12" ht="25.5" x14ac:dyDescent="0.25">
      <c r="E9" s="94">
        <v>44208</v>
      </c>
      <c r="F9" s="95">
        <v>44208</v>
      </c>
      <c r="G9" s="96" t="s">
        <v>4</v>
      </c>
      <c r="H9" s="97" t="s">
        <v>120</v>
      </c>
      <c r="I9" s="96" t="s">
        <v>84</v>
      </c>
      <c r="J9" s="178" t="s">
        <v>85</v>
      </c>
      <c r="K9" s="96" t="s">
        <v>121</v>
      </c>
      <c r="L9" s="96" t="s">
        <v>87</v>
      </c>
    </row>
    <row r="10" spans="5:12" ht="25.5" x14ac:dyDescent="0.25">
      <c r="E10" s="94">
        <v>44209</v>
      </c>
      <c r="F10" s="95">
        <v>44209</v>
      </c>
      <c r="G10" s="96" t="s">
        <v>122</v>
      </c>
      <c r="H10" s="97" t="s">
        <v>123</v>
      </c>
      <c r="I10" s="96" t="s">
        <v>407</v>
      </c>
      <c r="J10" s="96" t="s">
        <v>124</v>
      </c>
      <c r="K10" s="97" t="s">
        <v>125</v>
      </c>
      <c r="L10" s="96"/>
    </row>
    <row r="11" spans="5:12" ht="25.5" x14ac:dyDescent="0.25">
      <c r="E11" s="94">
        <v>44210</v>
      </c>
      <c r="F11" s="95">
        <v>44210</v>
      </c>
      <c r="G11" s="96" t="s">
        <v>3</v>
      </c>
      <c r="H11" s="97" t="s">
        <v>126</v>
      </c>
      <c r="I11" s="96" t="s">
        <v>91</v>
      </c>
      <c r="J11" s="96" t="s">
        <v>26</v>
      </c>
      <c r="K11" s="96" t="s">
        <v>92</v>
      </c>
      <c r="L11" s="96" t="s">
        <v>27</v>
      </c>
    </row>
    <row r="12" spans="5:12" ht="26.25" thickBot="1" x14ac:dyDescent="0.3">
      <c r="E12" s="242">
        <v>44211</v>
      </c>
      <c r="F12" s="243">
        <v>44211</v>
      </c>
      <c r="G12" s="244" t="s">
        <v>127</v>
      </c>
      <c r="H12" s="244" t="s">
        <v>128</v>
      </c>
      <c r="I12" s="244" t="s">
        <v>129</v>
      </c>
      <c r="J12" s="244" t="s">
        <v>130</v>
      </c>
      <c r="K12" s="244" t="s">
        <v>95</v>
      </c>
      <c r="L12" s="245"/>
    </row>
    <row r="13" spans="5:12" ht="25.5" x14ac:dyDescent="0.25">
      <c r="E13" s="238">
        <v>44214</v>
      </c>
      <c r="F13" s="239">
        <v>44214</v>
      </c>
      <c r="G13" s="240" t="s">
        <v>3</v>
      </c>
      <c r="H13" s="241" t="s">
        <v>96</v>
      </c>
      <c r="I13" s="240" t="s">
        <v>37</v>
      </c>
      <c r="J13" s="240" t="s">
        <v>11</v>
      </c>
      <c r="K13" s="240" t="s">
        <v>131</v>
      </c>
      <c r="L13" s="240"/>
    </row>
    <row r="14" spans="5:12" ht="25.5" x14ac:dyDescent="0.25">
      <c r="E14" s="94">
        <v>44215</v>
      </c>
      <c r="F14" s="95">
        <v>44215</v>
      </c>
      <c r="G14" s="96" t="s">
        <v>4</v>
      </c>
      <c r="H14" s="97" t="s">
        <v>97</v>
      </c>
      <c r="I14" s="96" t="s">
        <v>98</v>
      </c>
      <c r="J14" s="96" t="s">
        <v>110</v>
      </c>
      <c r="K14" s="96" t="s">
        <v>99</v>
      </c>
      <c r="L14" s="96" t="s">
        <v>27</v>
      </c>
    </row>
    <row r="15" spans="5:12" ht="25.5" x14ac:dyDescent="0.25">
      <c r="E15" s="94">
        <v>44216</v>
      </c>
      <c r="F15" s="95">
        <v>44216</v>
      </c>
      <c r="G15" s="96" t="s">
        <v>111</v>
      </c>
      <c r="H15" s="105" t="s">
        <v>132</v>
      </c>
      <c r="I15" s="106" t="s">
        <v>133</v>
      </c>
      <c r="J15" s="105" t="s">
        <v>134</v>
      </c>
      <c r="K15" s="104" t="s">
        <v>135</v>
      </c>
      <c r="L15" s="96"/>
    </row>
    <row r="16" spans="5:12" ht="25.5" x14ac:dyDescent="0.25">
      <c r="E16" s="317" t="s">
        <v>413</v>
      </c>
      <c r="F16" s="317"/>
      <c r="G16" s="317"/>
      <c r="H16" s="317"/>
      <c r="I16" s="317"/>
      <c r="J16" s="317"/>
      <c r="K16" s="317"/>
      <c r="L16" s="317"/>
    </row>
    <row r="17" spans="5:12" ht="31.5" customHeight="1" x14ac:dyDescent="0.25">
      <c r="E17" s="98" t="s">
        <v>136</v>
      </c>
      <c r="F17" s="99"/>
      <c r="G17" s="99"/>
      <c r="H17" s="107" t="s">
        <v>137</v>
      </c>
      <c r="I17" s="100"/>
      <c r="J17" s="98" t="s">
        <v>138</v>
      </c>
      <c r="K17" s="237" t="s">
        <v>139</v>
      </c>
      <c r="L17" s="108"/>
    </row>
  </sheetData>
  <mergeCells count="1">
    <mergeCell ref="E16:L16"/>
  </mergeCells>
  <phoneticPr fontId="2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1"/>
  <sheetViews>
    <sheetView tabSelected="1" view="pageBreakPreview" zoomScale="70" zoomScaleSheetLayoutView="70" workbookViewId="0">
      <selection activeCell="O16" sqref="O16:Q19"/>
    </sheetView>
  </sheetViews>
  <sheetFormatPr defaultColWidth="8.875" defaultRowHeight="16.5" x14ac:dyDescent="0.25"/>
  <cols>
    <col min="1" max="1" width="8.875" style="9"/>
    <col min="2" max="2" width="8.875" style="8"/>
    <col min="3" max="5" width="8.875" style="9"/>
    <col min="6" max="7" width="8.875" style="12"/>
    <col min="8" max="9" width="8.875" style="8"/>
    <col min="10" max="10" width="10.125" style="8" bestFit="1" customWidth="1"/>
    <col min="11" max="15" width="8.875" style="9"/>
    <col min="16" max="18" width="8.875" style="8"/>
    <col min="19" max="19" width="8.875" style="9"/>
    <col min="21" max="21" width="10.5" customWidth="1"/>
    <col min="26" max="16384" width="8.875" style="7"/>
  </cols>
  <sheetData>
    <row r="1" spans="1:31" ht="27.75" x14ac:dyDescent="0.25">
      <c r="A1" s="255" t="s">
        <v>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176"/>
    </row>
    <row r="2" spans="1:31" x14ac:dyDescent="0.25">
      <c r="A2" s="18" t="s">
        <v>145</v>
      </c>
      <c r="B2" s="19"/>
      <c r="C2" s="19"/>
      <c r="D2" s="13">
        <v>1050</v>
      </c>
      <c r="E2" s="20"/>
      <c r="F2" s="19"/>
      <c r="G2" s="19"/>
      <c r="H2" s="21"/>
      <c r="I2" s="21"/>
      <c r="J2" s="13"/>
      <c r="K2" s="21"/>
      <c r="L2" s="13"/>
      <c r="M2" s="13"/>
      <c r="N2" s="13"/>
      <c r="O2" s="13" t="s">
        <v>372</v>
      </c>
      <c r="P2" s="13"/>
      <c r="Q2" s="21"/>
      <c r="R2" s="13"/>
      <c r="S2" s="13"/>
      <c r="T2" s="13"/>
      <c r="U2" s="13"/>
      <c r="V2" s="13"/>
      <c r="W2" s="21"/>
      <c r="X2" s="13"/>
      <c r="Y2" s="13"/>
      <c r="Z2" s="13" t="s">
        <v>146</v>
      </c>
      <c r="AA2" s="13"/>
      <c r="AB2" s="13"/>
      <c r="AC2" s="13"/>
      <c r="AD2" s="13"/>
      <c r="AE2" s="13"/>
    </row>
    <row r="3" spans="1:31" ht="19.5" x14ac:dyDescent="0.25">
      <c r="A3" s="115" t="s">
        <v>147</v>
      </c>
      <c r="B3" s="256">
        <v>44200</v>
      </c>
      <c r="C3" s="257"/>
      <c r="D3" s="252">
        <v>44200</v>
      </c>
      <c r="E3" s="253"/>
      <c r="F3" s="253"/>
      <c r="G3" s="254"/>
      <c r="H3" s="256">
        <v>44201</v>
      </c>
      <c r="I3" s="257"/>
      <c r="J3" s="252">
        <v>44201</v>
      </c>
      <c r="K3" s="253"/>
      <c r="L3" s="253"/>
      <c r="M3" s="254"/>
      <c r="N3" s="256">
        <v>44202</v>
      </c>
      <c r="O3" s="257"/>
      <c r="P3" s="252">
        <v>44202</v>
      </c>
      <c r="Q3" s="253"/>
      <c r="R3" s="253"/>
      <c r="S3" s="254"/>
      <c r="T3" s="256">
        <v>44203</v>
      </c>
      <c r="U3" s="257"/>
      <c r="V3" s="252">
        <v>44203</v>
      </c>
      <c r="W3" s="253"/>
      <c r="X3" s="253"/>
      <c r="Y3" s="254"/>
      <c r="Z3" s="256">
        <v>44204</v>
      </c>
      <c r="AA3" s="257"/>
      <c r="AB3" s="252">
        <v>44204</v>
      </c>
      <c r="AC3" s="253"/>
      <c r="AD3" s="253"/>
      <c r="AE3" s="254"/>
    </row>
    <row r="4" spans="1:31" ht="33" x14ac:dyDescent="0.25">
      <c r="A4" s="114" t="s">
        <v>148</v>
      </c>
      <c r="B4" s="113" t="s">
        <v>51</v>
      </c>
      <c r="C4" s="113" t="s">
        <v>50</v>
      </c>
      <c r="D4" s="113" t="s">
        <v>49</v>
      </c>
      <c r="E4" s="113" t="s">
        <v>48</v>
      </c>
      <c r="F4" s="113" t="s">
        <v>149</v>
      </c>
      <c r="G4" s="112" t="s">
        <v>150</v>
      </c>
      <c r="H4" s="113" t="s">
        <v>51</v>
      </c>
      <c r="I4" s="113" t="s">
        <v>50</v>
      </c>
      <c r="J4" s="113" t="s">
        <v>49</v>
      </c>
      <c r="K4" s="113" t="s">
        <v>48</v>
      </c>
      <c r="L4" s="113" t="s">
        <v>149</v>
      </c>
      <c r="M4" s="112" t="s">
        <v>150</v>
      </c>
      <c r="N4" s="113" t="s">
        <v>51</v>
      </c>
      <c r="O4" s="113" t="s">
        <v>50</v>
      </c>
      <c r="P4" s="113" t="s">
        <v>49</v>
      </c>
      <c r="Q4" s="113" t="s">
        <v>48</v>
      </c>
      <c r="R4" s="113" t="s">
        <v>149</v>
      </c>
      <c r="S4" s="112" t="s">
        <v>150</v>
      </c>
      <c r="T4" s="113" t="s">
        <v>51</v>
      </c>
      <c r="U4" s="113" t="s">
        <v>50</v>
      </c>
      <c r="V4" s="113" t="s">
        <v>49</v>
      </c>
      <c r="W4" s="113" t="s">
        <v>48</v>
      </c>
      <c r="X4" s="113" t="s">
        <v>149</v>
      </c>
      <c r="Y4" s="112" t="s">
        <v>150</v>
      </c>
      <c r="Z4" s="113" t="s">
        <v>51</v>
      </c>
      <c r="AA4" s="113" t="s">
        <v>50</v>
      </c>
      <c r="AB4" s="113" t="s">
        <v>49</v>
      </c>
      <c r="AC4" s="113" t="s">
        <v>48</v>
      </c>
      <c r="AD4" s="113" t="s">
        <v>149</v>
      </c>
      <c r="AE4" s="112" t="s">
        <v>150</v>
      </c>
    </row>
    <row r="5" spans="1:31" ht="19.5" x14ac:dyDescent="0.25">
      <c r="A5" s="251" t="s">
        <v>0</v>
      </c>
      <c r="B5" s="250" t="s">
        <v>65</v>
      </c>
      <c r="C5" s="22" t="s">
        <v>151</v>
      </c>
      <c r="D5" s="22">
        <v>100</v>
      </c>
      <c r="E5" s="23">
        <v>105</v>
      </c>
      <c r="F5" s="28"/>
      <c r="G5" s="28"/>
      <c r="H5" s="258" t="s">
        <v>3</v>
      </c>
      <c r="I5" s="22" t="s">
        <v>152</v>
      </c>
      <c r="J5" s="22">
        <v>86</v>
      </c>
      <c r="K5" s="23">
        <v>90.3</v>
      </c>
      <c r="L5" s="30"/>
      <c r="M5" s="30"/>
      <c r="N5" s="251" t="s">
        <v>2</v>
      </c>
      <c r="O5" s="22" t="s">
        <v>153</v>
      </c>
      <c r="P5" s="124">
        <v>164.8</v>
      </c>
      <c r="Q5" s="124">
        <v>173.04</v>
      </c>
      <c r="R5" s="30"/>
      <c r="S5" s="30"/>
      <c r="T5" s="251" t="s">
        <v>1</v>
      </c>
      <c r="U5" s="22" t="s">
        <v>154</v>
      </c>
      <c r="V5" s="22">
        <v>14</v>
      </c>
      <c r="W5" s="180">
        <v>14.7</v>
      </c>
      <c r="X5" s="110"/>
      <c r="Y5" s="110"/>
      <c r="Z5" s="258" t="s">
        <v>14</v>
      </c>
      <c r="AA5" s="22" t="s">
        <v>152</v>
      </c>
      <c r="AB5" s="22">
        <v>100</v>
      </c>
      <c r="AC5" s="23">
        <v>105</v>
      </c>
      <c r="AD5" s="30"/>
      <c r="AE5" s="30"/>
    </row>
    <row r="6" spans="1:31" ht="19.5" x14ac:dyDescent="0.25">
      <c r="A6" s="251"/>
      <c r="B6" s="250"/>
      <c r="C6" s="22"/>
      <c r="D6" s="22"/>
      <c r="E6" s="23"/>
      <c r="F6" s="28"/>
      <c r="G6" s="28"/>
      <c r="H6" s="258"/>
      <c r="I6" s="22" t="s">
        <v>155</v>
      </c>
      <c r="J6" s="124">
        <v>6.2857142857142856</v>
      </c>
      <c r="K6" s="23">
        <v>6.6</v>
      </c>
      <c r="L6" s="30"/>
      <c r="M6" s="30"/>
      <c r="N6" s="251"/>
      <c r="O6" s="22" t="s">
        <v>366</v>
      </c>
      <c r="P6" s="124">
        <v>30</v>
      </c>
      <c r="Q6" s="124">
        <v>31.5</v>
      </c>
      <c r="R6" s="30"/>
      <c r="S6" s="30"/>
      <c r="T6" s="251"/>
      <c r="U6" s="22" t="s">
        <v>152</v>
      </c>
      <c r="V6" s="22">
        <v>86</v>
      </c>
      <c r="W6" s="180">
        <v>90.3</v>
      </c>
      <c r="X6" s="110"/>
      <c r="Y6" s="110"/>
      <c r="Z6" s="257"/>
      <c r="AA6" s="22" t="s">
        <v>157</v>
      </c>
      <c r="AB6" s="207">
        <v>0.68571428571428572</v>
      </c>
      <c r="AC6" s="180">
        <v>0.72</v>
      </c>
      <c r="AD6" s="30"/>
      <c r="AE6" s="30"/>
    </row>
    <row r="7" spans="1:31" ht="19.5" x14ac:dyDescent="0.25">
      <c r="A7" s="251"/>
      <c r="B7" s="250"/>
      <c r="C7" s="22"/>
      <c r="D7" s="22"/>
      <c r="E7" s="23"/>
      <c r="F7" s="28"/>
      <c r="G7" s="28"/>
      <c r="H7" s="258"/>
      <c r="I7" s="22"/>
      <c r="J7" s="22"/>
      <c r="K7" s="180"/>
      <c r="L7" s="30"/>
      <c r="M7" s="30"/>
      <c r="N7" s="251"/>
      <c r="O7" s="22" t="s">
        <v>158</v>
      </c>
      <c r="P7" s="124">
        <v>40</v>
      </c>
      <c r="Q7" s="124">
        <v>42</v>
      </c>
      <c r="R7" s="30"/>
      <c r="S7" s="30"/>
      <c r="T7" s="251"/>
      <c r="U7" s="22"/>
      <c r="V7" s="22"/>
      <c r="W7" s="24"/>
      <c r="X7" s="110"/>
      <c r="Y7" s="110"/>
      <c r="Z7" s="257"/>
      <c r="AA7" s="22"/>
      <c r="AB7" s="22"/>
      <c r="AC7" s="23"/>
      <c r="AD7" s="30"/>
      <c r="AE7" s="30"/>
    </row>
    <row r="8" spans="1:31" ht="19.5" x14ac:dyDescent="0.25">
      <c r="A8" s="251"/>
      <c r="B8" s="250"/>
      <c r="C8" s="22"/>
      <c r="D8" s="22"/>
      <c r="E8" s="23"/>
      <c r="F8" s="28"/>
      <c r="G8" s="28"/>
      <c r="H8" s="258"/>
      <c r="I8" s="22"/>
      <c r="J8" s="22"/>
      <c r="K8" s="180"/>
      <c r="L8" s="30"/>
      <c r="M8" s="30"/>
      <c r="N8" s="251"/>
      <c r="O8" s="22" t="s">
        <v>159</v>
      </c>
      <c r="P8" s="124">
        <v>15.028571428571428</v>
      </c>
      <c r="Q8" s="124">
        <v>15.78</v>
      </c>
      <c r="R8" s="30"/>
      <c r="S8" s="30"/>
      <c r="T8" s="251"/>
      <c r="U8" s="22"/>
      <c r="V8" s="22"/>
      <c r="W8" s="24"/>
      <c r="X8" s="110"/>
      <c r="Y8" s="110"/>
      <c r="Z8" s="257"/>
      <c r="AA8" s="22"/>
      <c r="AB8" s="22"/>
      <c r="AC8" s="23"/>
      <c r="AD8" s="30"/>
      <c r="AE8" s="30"/>
    </row>
    <row r="9" spans="1:31" ht="19.5" x14ac:dyDescent="0.25">
      <c r="A9" s="251" t="s">
        <v>58</v>
      </c>
      <c r="B9" s="251" t="s">
        <v>66</v>
      </c>
      <c r="C9" s="22" t="s">
        <v>160</v>
      </c>
      <c r="D9" s="124">
        <v>101.9047619047619</v>
      </c>
      <c r="E9" s="23">
        <v>107</v>
      </c>
      <c r="F9" s="212" t="s">
        <v>143</v>
      </c>
      <c r="G9" s="30"/>
      <c r="H9" s="251" t="s">
        <v>69</v>
      </c>
      <c r="I9" s="22" t="s">
        <v>161</v>
      </c>
      <c r="J9" s="124">
        <v>33.047619047619051</v>
      </c>
      <c r="K9" s="23">
        <v>34.700000000000003</v>
      </c>
      <c r="L9" s="30"/>
      <c r="M9" s="30"/>
      <c r="N9" s="262" t="s">
        <v>73</v>
      </c>
      <c r="O9" s="22" t="s">
        <v>162</v>
      </c>
      <c r="P9" s="124">
        <v>15.047619047619047</v>
      </c>
      <c r="Q9" s="124">
        <v>15.8</v>
      </c>
      <c r="R9" s="30"/>
      <c r="S9" s="30"/>
      <c r="T9" s="262" t="s">
        <v>75</v>
      </c>
      <c r="U9" s="22" t="s">
        <v>160</v>
      </c>
      <c r="V9" s="22">
        <v>150</v>
      </c>
      <c r="W9" s="23">
        <v>157.5</v>
      </c>
      <c r="X9" s="30"/>
      <c r="Y9" s="30"/>
      <c r="Z9" s="251" t="s">
        <v>78</v>
      </c>
      <c r="AA9" s="22" t="s">
        <v>163</v>
      </c>
      <c r="AB9" s="22">
        <v>58</v>
      </c>
      <c r="AC9" s="180">
        <v>60.9</v>
      </c>
      <c r="AD9" s="30"/>
      <c r="AE9" s="30"/>
    </row>
    <row r="10" spans="1:31" ht="19.5" x14ac:dyDescent="0.25">
      <c r="A10" s="251"/>
      <c r="B10" s="251"/>
      <c r="C10" s="51" t="s">
        <v>164</v>
      </c>
      <c r="D10" s="207">
        <v>0.4</v>
      </c>
      <c r="E10" s="180">
        <v>0.42</v>
      </c>
      <c r="F10" s="111"/>
      <c r="G10" s="111"/>
      <c r="H10" s="251"/>
      <c r="I10" s="22" t="s">
        <v>165</v>
      </c>
      <c r="J10" s="124">
        <v>7.0476190476190474</v>
      </c>
      <c r="K10" s="23">
        <v>7.4</v>
      </c>
      <c r="L10" s="28"/>
      <c r="M10" s="28"/>
      <c r="N10" s="263"/>
      <c r="O10" s="22" t="s">
        <v>166</v>
      </c>
      <c r="P10" s="124">
        <v>5.1428571428571423</v>
      </c>
      <c r="Q10" s="124">
        <v>5.3999999999999995</v>
      </c>
      <c r="R10" s="30"/>
      <c r="S10" s="30"/>
      <c r="T10" s="263"/>
      <c r="U10" s="22" t="s">
        <v>166</v>
      </c>
      <c r="V10" s="207">
        <v>2.8571428571428572</v>
      </c>
      <c r="W10" s="180">
        <v>3</v>
      </c>
      <c r="X10" s="30"/>
      <c r="Y10" s="30"/>
      <c r="Z10" s="257"/>
      <c r="AA10" s="22" t="s">
        <v>167</v>
      </c>
      <c r="AB10" s="22">
        <v>15.047619047619047</v>
      </c>
      <c r="AC10" s="180">
        <v>15.8</v>
      </c>
      <c r="AD10" s="30"/>
      <c r="AE10" s="30"/>
    </row>
    <row r="11" spans="1:31" ht="39" x14ac:dyDescent="0.25">
      <c r="A11" s="251"/>
      <c r="B11" s="251"/>
      <c r="C11" s="181" t="s">
        <v>45</v>
      </c>
      <c r="D11" s="124">
        <v>3.8095238095238093</v>
      </c>
      <c r="E11" s="23">
        <v>4</v>
      </c>
      <c r="F11" s="28"/>
      <c r="G11" s="28"/>
      <c r="H11" s="251"/>
      <c r="I11" s="22" t="s">
        <v>168</v>
      </c>
      <c r="J11" s="124">
        <v>2</v>
      </c>
      <c r="K11" s="23">
        <v>2.1</v>
      </c>
      <c r="L11" s="28"/>
      <c r="M11" s="28"/>
      <c r="N11" s="263"/>
      <c r="O11" s="22" t="s">
        <v>169</v>
      </c>
      <c r="P11" s="124">
        <v>15.047619047619047</v>
      </c>
      <c r="Q11" s="124">
        <v>15.8</v>
      </c>
      <c r="R11" s="30"/>
      <c r="S11" s="30"/>
      <c r="T11" s="263"/>
      <c r="U11" s="22" t="s">
        <v>167</v>
      </c>
      <c r="V11" s="207">
        <v>49.047619047619051</v>
      </c>
      <c r="W11" s="180">
        <v>51.5</v>
      </c>
      <c r="X11" s="30"/>
      <c r="Y11" s="30"/>
      <c r="Z11" s="257"/>
      <c r="AA11" s="22" t="s">
        <v>170</v>
      </c>
      <c r="AB11" s="207">
        <v>1.7142857142857142</v>
      </c>
      <c r="AC11" s="180">
        <v>1.8</v>
      </c>
      <c r="AD11" s="30"/>
      <c r="AE11" s="30"/>
    </row>
    <row r="12" spans="1:31" ht="19.5" x14ac:dyDescent="0.25">
      <c r="A12" s="251"/>
      <c r="B12" s="251"/>
      <c r="C12" s="22"/>
      <c r="D12" s="22"/>
      <c r="E12" s="23"/>
      <c r="F12" s="28"/>
      <c r="G12" s="28"/>
      <c r="H12" s="251"/>
      <c r="I12" s="27" t="s">
        <v>45</v>
      </c>
      <c r="J12" s="124">
        <v>3.8095238095238093</v>
      </c>
      <c r="K12" s="23">
        <v>4</v>
      </c>
      <c r="L12" s="30"/>
      <c r="M12" s="30"/>
      <c r="N12" s="263"/>
      <c r="O12" s="22" t="s">
        <v>171</v>
      </c>
      <c r="P12" s="124">
        <v>12</v>
      </c>
      <c r="Q12" s="124">
        <v>12.6</v>
      </c>
      <c r="R12" s="30"/>
      <c r="S12" s="30"/>
      <c r="T12" s="263"/>
      <c r="U12" s="73" t="s">
        <v>367</v>
      </c>
      <c r="V12" s="207">
        <v>6.2857142857142865</v>
      </c>
      <c r="W12" s="180">
        <v>6.6000000000000005</v>
      </c>
      <c r="X12" s="30"/>
      <c r="Y12" s="30"/>
      <c r="Z12" s="257"/>
      <c r="AA12" s="22" t="s">
        <v>172</v>
      </c>
      <c r="AB12" s="207">
        <v>1.0285714285714285</v>
      </c>
      <c r="AC12" s="180">
        <v>1.08</v>
      </c>
      <c r="AD12" s="30"/>
      <c r="AE12" s="30"/>
    </row>
    <row r="13" spans="1:31" ht="19.5" x14ac:dyDescent="0.25">
      <c r="A13" s="251"/>
      <c r="B13" s="251"/>
      <c r="C13" s="22"/>
      <c r="D13" s="22"/>
      <c r="E13" s="23"/>
      <c r="F13" s="28"/>
      <c r="G13" s="28"/>
      <c r="H13" s="251"/>
      <c r="I13" s="22" t="s">
        <v>173</v>
      </c>
      <c r="J13" s="207">
        <v>0.22857142857142856</v>
      </c>
      <c r="K13" s="180">
        <v>0.24</v>
      </c>
      <c r="L13" s="28"/>
      <c r="M13" s="28"/>
      <c r="N13" s="263"/>
      <c r="O13" s="26" t="s">
        <v>174</v>
      </c>
      <c r="P13" s="124">
        <v>25.142857142857142</v>
      </c>
      <c r="Q13" s="211">
        <v>26.4</v>
      </c>
      <c r="R13" s="27"/>
      <c r="S13" s="27"/>
      <c r="T13" s="263"/>
      <c r="U13" s="22" t="s">
        <v>173</v>
      </c>
      <c r="V13" s="207">
        <v>1.4285714285714286</v>
      </c>
      <c r="W13" s="180">
        <v>1.5</v>
      </c>
      <c r="X13" s="30"/>
      <c r="Y13" s="30"/>
      <c r="Z13" s="257"/>
      <c r="AA13" s="22" t="s">
        <v>175</v>
      </c>
      <c r="AB13" s="22">
        <v>0.8</v>
      </c>
      <c r="AC13" s="180">
        <v>0.84</v>
      </c>
      <c r="AD13" s="30"/>
      <c r="AE13" s="30"/>
    </row>
    <row r="14" spans="1:31" ht="19.5" x14ac:dyDescent="0.25">
      <c r="A14" s="251"/>
      <c r="B14" s="251"/>
      <c r="C14" s="22"/>
      <c r="D14" s="22"/>
      <c r="E14" s="23"/>
      <c r="F14" s="28"/>
      <c r="G14" s="28"/>
      <c r="H14" s="251"/>
      <c r="I14" s="22" t="s">
        <v>176</v>
      </c>
      <c r="J14" s="124">
        <v>65.047619047619051</v>
      </c>
      <c r="K14" s="23">
        <v>68.3</v>
      </c>
      <c r="L14" s="30"/>
      <c r="M14" s="30"/>
      <c r="N14" s="263"/>
      <c r="O14" s="22"/>
      <c r="P14" s="22"/>
      <c r="Q14" s="23"/>
      <c r="R14" s="30"/>
      <c r="S14" s="30"/>
      <c r="T14" s="263"/>
      <c r="U14" s="22" t="s">
        <v>175</v>
      </c>
      <c r="V14" s="207">
        <v>0.51428571428571423</v>
      </c>
      <c r="W14" s="180">
        <v>0.54</v>
      </c>
      <c r="X14" s="110"/>
      <c r="Y14" s="110"/>
      <c r="Z14" s="257"/>
      <c r="AA14" s="22"/>
      <c r="AB14" s="22"/>
      <c r="AC14" s="23"/>
      <c r="AD14" s="30"/>
      <c r="AE14" s="30"/>
    </row>
    <row r="15" spans="1:31" ht="19.5" x14ac:dyDescent="0.25">
      <c r="A15" s="251"/>
      <c r="B15" s="251"/>
      <c r="C15" s="22"/>
      <c r="D15" s="22"/>
      <c r="E15" s="23"/>
      <c r="F15" s="28"/>
      <c r="G15" s="28"/>
      <c r="H15" s="251"/>
      <c r="I15" s="22"/>
      <c r="J15" s="22"/>
      <c r="K15" s="23"/>
      <c r="L15" s="30"/>
      <c r="M15" s="30"/>
      <c r="N15" s="264"/>
      <c r="O15" s="22"/>
      <c r="P15" s="22"/>
      <c r="Q15" s="23"/>
      <c r="R15" s="30"/>
      <c r="S15" s="30"/>
      <c r="T15" s="264"/>
      <c r="U15" s="22"/>
      <c r="V15" s="22"/>
      <c r="W15" s="24"/>
      <c r="X15" s="110"/>
      <c r="Y15" s="110"/>
      <c r="Z15" s="257"/>
      <c r="AA15" s="22"/>
      <c r="AB15" s="22"/>
      <c r="AC15" s="23"/>
      <c r="AD15" s="30"/>
      <c r="AE15" s="30"/>
    </row>
    <row r="16" spans="1:31" ht="19.5" x14ac:dyDescent="0.25">
      <c r="A16" s="251" t="s">
        <v>6</v>
      </c>
      <c r="B16" s="251" t="s">
        <v>67</v>
      </c>
      <c r="C16" s="22" t="s">
        <v>174</v>
      </c>
      <c r="D16" s="124">
        <v>44.571428571428569</v>
      </c>
      <c r="E16" s="23">
        <v>46.8</v>
      </c>
      <c r="F16" s="28" t="s">
        <v>177</v>
      </c>
      <c r="G16" s="28"/>
      <c r="H16" s="251" t="s">
        <v>70</v>
      </c>
      <c r="I16" s="22" t="s">
        <v>377</v>
      </c>
      <c r="J16" s="22">
        <v>30</v>
      </c>
      <c r="K16" s="23">
        <v>31.5</v>
      </c>
      <c r="L16" s="30"/>
      <c r="M16" s="30"/>
      <c r="N16" s="251" t="s">
        <v>19</v>
      </c>
      <c r="O16" s="22" t="s">
        <v>178</v>
      </c>
      <c r="P16" s="207">
        <v>17.142857142857142</v>
      </c>
      <c r="Q16" s="207">
        <v>18</v>
      </c>
      <c r="R16" s="30"/>
      <c r="S16" s="30"/>
      <c r="T16" s="251" t="s">
        <v>76</v>
      </c>
      <c r="U16" s="22" t="s">
        <v>179</v>
      </c>
      <c r="V16" s="22">
        <v>14</v>
      </c>
      <c r="W16" s="23">
        <v>14.7</v>
      </c>
      <c r="X16" s="30"/>
      <c r="Y16" s="30"/>
      <c r="Z16" s="251" t="s">
        <v>38</v>
      </c>
      <c r="AA16" s="22" t="s">
        <v>180</v>
      </c>
      <c r="AB16" s="124">
        <v>37.047619047619051</v>
      </c>
      <c r="AC16" s="23">
        <v>38.9</v>
      </c>
      <c r="AD16" s="30"/>
      <c r="AE16" s="30"/>
    </row>
    <row r="17" spans="1:31" ht="19.5" x14ac:dyDescent="0.25">
      <c r="A17" s="251"/>
      <c r="B17" s="251"/>
      <c r="C17" s="22" t="s">
        <v>181</v>
      </c>
      <c r="D17" s="124">
        <v>0.91428571428571426</v>
      </c>
      <c r="E17" s="23">
        <v>0.96</v>
      </c>
      <c r="F17" s="28"/>
      <c r="G17" s="28"/>
      <c r="H17" s="251"/>
      <c r="I17" s="22" t="s">
        <v>182</v>
      </c>
      <c r="J17" s="124">
        <v>35.047619047619051</v>
      </c>
      <c r="K17" s="23">
        <v>36.799999999999997</v>
      </c>
      <c r="L17" s="28"/>
      <c r="M17" s="28"/>
      <c r="N17" s="251"/>
      <c r="O17" s="22" t="s">
        <v>183</v>
      </c>
      <c r="P17" s="207">
        <v>0.22857142857142856</v>
      </c>
      <c r="Q17" s="207">
        <v>0.24</v>
      </c>
      <c r="R17" s="30"/>
      <c r="S17" s="30"/>
      <c r="T17" s="251"/>
      <c r="U17" s="22" t="s">
        <v>184</v>
      </c>
      <c r="V17" s="22">
        <v>20</v>
      </c>
      <c r="W17" s="23">
        <v>21</v>
      </c>
      <c r="X17" s="30"/>
      <c r="Y17" s="30"/>
      <c r="Z17" s="257"/>
      <c r="AA17" s="22" t="s">
        <v>185</v>
      </c>
      <c r="AB17" s="22">
        <v>40</v>
      </c>
      <c r="AC17" s="23">
        <v>42</v>
      </c>
      <c r="AD17" s="28"/>
      <c r="AE17" s="28"/>
    </row>
    <row r="18" spans="1:31" ht="19.5" x14ac:dyDescent="0.25">
      <c r="A18" s="251"/>
      <c r="B18" s="251"/>
      <c r="C18" s="181"/>
      <c r="D18" s="22"/>
      <c r="E18" s="23"/>
      <c r="F18" s="28"/>
      <c r="G18" s="28"/>
      <c r="H18" s="251"/>
      <c r="I18" s="22" t="s">
        <v>186</v>
      </c>
      <c r="J18" s="124">
        <v>25.047619047619047</v>
      </c>
      <c r="K18" s="23">
        <v>26.3</v>
      </c>
      <c r="L18" s="28"/>
      <c r="M18" s="28"/>
      <c r="N18" s="251"/>
      <c r="O18" s="22" t="s">
        <v>187</v>
      </c>
      <c r="P18" s="207">
        <v>0.38095238095238093</v>
      </c>
      <c r="Q18" s="207">
        <v>0.4</v>
      </c>
      <c r="R18" s="30"/>
      <c r="S18" s="30"/>
      <c r="T18" s="251"/>
      <c r="U18" s="22" t="s">
        <v>166</v>
      </c>
      <c r="V18" s="207">
        <v>2.8571428571428572</v>
      </c>
      <c r="W18" s="23">
        <v>3</v>
      </c>
      <c r="X18" s="30"/>
      <c r="Y18" s="30"/>
      <c r="Z18" s="257"/>
      <c r="AA18" s="26" t="s">
        <v>188</v>
      </c>
      <c r="AB18" s="207">
        <v>3.4285714285714284</v>
      </c>
      <c r="AC18" s="23">
        <v>3.6</v>
      </c>
      <c r="AD18" s="30"/>
      <c r="AE18" s="30"/>
    </row>
    <row r="19" spans="1:31" ht="19.5" x14ac:dyDescent="0.25">
      <c r="A19" s="251"/>
      <c r="B19" s="251"/>
      <c r="C19" s="22"/>
      <c r="D19" s="22"/>
      <c r="E19" s="23"/>
      <c r="F19" s="28"/>
      <c r="G19" s="28"/>
      <c r="H19" s="251"/>
      <c r="I19" s="22" t="s">
        <v>175</v>
      </c>
      <c r="J19" s="124">
        <v>2</v>
      </c>
      <c r="K19" s="23">
        <v>2.1</v>
      </c>
      <c r="L19" s="28"/>
      <c r="M19" s="28"/>
      <c r="N19" s="251"/>
      <c r="O19" s="22" t="s">
        <v>189</v>
      </c>
      <c r="P19" s="207">
        <v>3.8095238095238093</v>
      </c>
      <c r="Q19" s="207">
        <v>4</v>
      </c>
      <c r="R19" s="30"/>
      <c r="S19" s="30"/>
      <c r="T19" s="251"/>
      <c r="U19" s="22" t="s">
        <v>190</v>
      </c>
      <c r="V19" s="207">
        <v>0.8</v>
      </c>
      <c r="W19" s="23">
        <v>0.84</v>
      </c>
      <c r="X19" s="30"/>
      <c r="Y19" s="30"/>
      <c r="Z19" s="257"/>
      <c r="AA19" s="22"/>
      <c r="AB19" s="22"/>
      <c r="AC19" s="23"/>
      <c r="AD19" s="30"/>
      <c r="AE19" s="30"/>
    </row>
    <row r="20" spans="1:31" ht="19.5" x14ac:dyDescent="0.25">
      <c r="A20" s="251"/>
      <c r="B20" s="251"/>
      <c r="C20" s="22"/>
      <c r="D20" s="22"/>
      <c r="E20" s="23"/>
      <c r="F20" s="28"/>
      <c r="G20" s="28"/>
      <c r="H20" s="251"/>
      <c r="I20" s="22" t="s">
        <v>191</v>
      </c>
      <c r="J20" s="124">
        <v>2.2857142857142856</v>
      </c>
      <c r="K20" s="23">
        <v>2.4</v>
      </c>
      <c r="L20" s="30"/>
      <c r="M20" s="30"/>
      <c r="N20" s="251"/>
      <c r="O20" s="22"/>
      <c r="P20" s="22"/>
      <c r="Q20" s="23"/>
      <c r="R20" s="30"/>
      <c r="S20" s="30"/>
      <c r="T20" s="251"/>
      <c r="U20" s="22" t="s">
        <v>171</v>
      </c>
      <c r="V20" s="207">
        <v>3.5238095238095237</v>
      </c>
      <c r="W20" s="23">
        <v>3.7</v>
      </c>
      <c r="X20" s="30"/>
      <c r="Y20" s="30"/>
      <c r="Z20" s="257"/>
      <c r="AA20" s="22"/>
      <c r="AB20" s="22"/>
      <c r="AC20" s="23"/>
      <c r="AD20" s="30"/>
      <c r="AE20" s="30"/>
    </row>
    <row r="21" spans="1:31" ht="19.5" x14ac:dyDescent="0.25">
      <c r="A21" s="251"/>
      <c r="B21" s="251"/>
      <c r="C21" s="22"/>
      <c r="D21" s="22"/>
      <c r="E21" s="23"/>
      <c r="F21" s="28"/>
      <c r="G21" s="28"/>
      <c r="H21" s="251"/>
      <c r="I21" s="22"/>
      <c r="J21" s="22"/>
      <c r="K21" s="23"/>
      <c r="L21" s="30"/>
      <c r="M21" s="30"/>
      <c r="N21" s="251"/>
      <c r="O21" s="22"/>
      <c r="P21" s="22"/>
      <c r="Q21" s="23"/>
      <c r="R21" s="30"/>
      <c r="S21" s="30"/>
      <c r="T21" s="251"/>
      <c r="U21" s="22" t="s">
        <v>192</v>
      </c>
      <c r="V21" s="22">
        <v>8</v>
      </c>
      <c r="W21" s="23">
        <v>8.4</v>
      </c>
      <c r="X21" s="22"/>
      <c r="Y21" s="22"/>
      <c r="Z21" s="257"/>
      <c r="AA21" s="22"/>
      <c r="AB21" s="22"/>
      <c r="AC21" s="23"/>
      <c r="AD21" s="30"/>
      <c r="AE21" s="30"/>
    </row>
    <row r="22" spans="1:31" ht="19.5" x14ac:dyDescent="0.25">
      <c r="A22" s="251" t="s">
        <v>193</v>
      </c>
      <c r="B22" s="251" t="s">
        <v>39</v>
      </c>
      <c r="C22" s="22" t="s">
        <v>194</v>
      </c>
      <c r="D22" s="22">
        <v>100</v>
      </c>
      <c r="E22" s="23">
        <v>105</v>
      </c>
      <c r="F22" s="28"/>
      <c r="G22" s="28"/>
      <c r="H22" s="251" t="s">
        <v>71</v>
      </c>
      <c r="I22" s="22" t="s">
        <v>195</v>
      </c>
      <c r="J22" s="22">
        <v>100</v>
      </c>
      <c r="K22" s="23">
        <v>105</v>
      </c>
      <c r="L22" s="28"/>
      <c r="M22" s="28"/>
      <c r="N22" s="251" t="s">
        <v>74</v>
      </c>
      <c r="O22" s="22" t="s">
        <v>196</v>
      </c>
      <c r="P22" s="207">
        <v>90.476190476190482</v>
      </c>
      <c r="Q22" s="207">
        <v>95</v>
      </c>
      <c r="R22" s="58"/>
      <c r="S22" s="58"/>
      <c r="T22" s="251" t="s">
        <v>26</v>
      </c>
      <c r="U22" s="22" t="s">
        <v>197</v>
      </c>
      <c r="V22" s="22">
        <v>100</v>
      </c>
      <c r="W22" s="23">
        <v>105</v>
      </c>
      <c r="X22" s="30"/>
      <c r="Y22" s="30"/>
      <c r="Z22" s="251" t="s">
        <v>11</v>
      </c>
      <c r="AA22" s="22" t="s">
        <v>198</v>
      </c>
      <c r="AB22" s="22">
        <v>100</v>
      </c>
      <c r="AC22" s="23">
        <v>105</v>
      </c>
      <c r="AD22" s="30"/>
      <c r="AE22" s="30"/>
    </row>
    <row r="23" spans="1:31" ht="19.5" x14ac:dyDescent="0.25">
      <c r="A23" s="251"/>
      <c r="B23" s="251"/>
      <c r="C23" s="22" t="s">
        <v>199</v>
      </c>
      <c r="D23" s="124">
        <v>0.95238095238095233</v>
      </c>
      <c r="E23" s="23">
        <v>1</v>
      </c>
      <c r="F23" s="28"/>
      <c r="G23" s="28"/>
      <c r="H23" s="251"/>
      <c r="I23" s="22" t="s">
        <v>173</v>
      </c>
      <c r="J23" s="124">
        <v>1.1428571428571428</v>
      </c>
      <c r="K23" s="23">
        <v>1.2</v>
      </c>
      <c r="L23" s="28"/>
      <c r="M23" s="28"/>
      <c r="N23" s="251"/>
      <c r="O23" s="22" t="s">
        <v>166</v>
      </c>
      <c r="P23" s="207">
        <v>2.8571428571428572</v>
      </c>
      <c r="Q23" s="207">
        <v>3</v>
      </c>
      <c r="R23" s="30"/>
      <c r="S23" s="30"/>
      <c r="T23" s="251"/>
      <c r="U23" s="22" t="s">
        <v>175</v>
      </c>
      <c r="V23" s="207">
        <v>1.1428571428571428</v>
      </c>
      <c r="W23" s="23">
        <v>1.2</v>
      </c>
      <c r="X23" s="30"/>
      <c r="Y23" s="30"/>
      <c r="Z23" s="251"/>
      <c r="AA23" s="22" t="s">
        <v>170</v>
      </c>
      <c r="AB23" s="207">
        <v>3.4285714285714284</v>
      </c>
      <c r="AC23" s="23">
        <v>3.6</v>
      </c>
      <c r="AD23" s="30"/>
      <c r="AE23" s="30"/>
    </row>
    <row r="24" spans="1:31" ht="39" x14ac:dyDescent="0.25">
      <c r="A24" s="251"/>
      <c r="B24" s="251"/>
      <c r="C24" s="181" t="s">
        <v>45</v>
      </c>
      <c r="D24" s="124">
        <v>3.8095238095238093</v>
      </c>
      <c r="E24" s="23">
        <v>4</v>
      </c>
      <c r="F24" s="28"/>
      <c r="G24" s="28"/>
      <c r="H24" s="251"/>
      <c r="I24" s="22" t="s">
        <v>170</v>
      </c>
      <c r="J24" s="124">
        <v>3.8095238095238093</v>
      </c>
      <c r="K24" s="23">
        <v>4</v>
      </c>
      <c r="L24" s="28"/>
      <c r="M24" s="28"/>
      <c r="N24" s="251"/>
      <c r="O24" s="27" t="s">
        <v>167</v>
      </c>
      <c r="P24" s="207">
        <v>9.5238095238095237</v>
      </c>
      <c r="Q24" s="207">
        <v>10</v>
      </c>
      <c r="R24" s="30"/>
      <c r="S24" s="30"/>
      <c r="T24" s="251"/>
      <c r="U24" s="22" t="s">
        <v>170</v>
      </c>
      <c r="V24" s="124">
        <v>2.8571428571428572</v>
      </c>
      <c r="W24" s="180">
        <v>3</v>
      </c>
      <c r="X24" s="30"/>
      <c r="Y24" s="30"/>
      <c r="Z24" s="251"/>
      <c r="AA24" s="22" t="s">
        <v>173</v>
      </c>
      <c r="AB24" s="207">
        <v>1.1428571428571428</v>
      </c>
      <c r="AC24" s="23">
        <v>1.2</v>
      </c>
      <c r="AD24" s="30"/>
      <c r="AE24" s="30"/>
    </row>
    <row r="25" spans="1:31" ht="19.5" x14ac:dyDescent="0.25">
      <c r="A25" s="251" t="s">
        <v>200</v>
      </c>
      <c r="B25" s="258" t="s">
        <v>68</v>
      </c>
      <c r="C25" s="22" t="s">
        <v>171</v>
      </c>
      <c r="D25" s="22">
        <v>10</v>
      </c>
      <c r="E25" s="23">
        <v>10.5</v>
      </c>
      <c r="F25" s="28"/>
      <c r="G25" s="28"/>
      <c r="H25" s="258" t="s">
        <v>72</v>
      </c>
      <c r="I25" s="22" t="s">
        <v>201</v>
      </c>
      <c r="J25" s="22">
        <v>28</v>
      </c>
      <c r="K25" s="23">
        <v>29.4</v>
      </c>
      <c r="L25" s="30"/>
      <c r="M25" s="30"/>
      <c r="N25" s="251" t="s">
        <v>25</v>
      </c>
      <c r="O25" s="22"/>
      <c r="P25" s="22"/>
      <c r="Q25" s="23"/>
      <c r="R25" s="30"/>
      <c r="S25" s="30"/>
      <c r="T25" s="251" t="s">
        <v>77</v>
      </c>
      <c r="U25" s="22" t="s">
        <v>202</v>
      </c>
      <c r="V25" s="22">
        <v>48</v>
      </c>
      <c r="W25" s="180">
        <v>50.4</v>
      </c>
      <c r="X25" s="110"/>
      <c r="Y25" s="110"/>
      <c r="Z25" s="251" t="s">
        <v>79</v>
      </c>
      <c r="AA25" s="22" t="s">
        <v>203</v>
      </c>
      <c r="AB25" s="22">
        <v>22</v>
      </c>
      <c r="AC25" s="23">
        <v>23.1</v>
      </c>
      <c r="AD25" s="30"/>
      <c r="AE25" s="30"/>
    </row>
    <row r="26" spans="1:31" ht="39" x14ac:dyDescent="0.25">
      <c r="A26" s="251"/>
      <c r="B26" s="258"/>
      <c r="C26" s="51" t="s">
        <v>192</v>
      </c>
      <c r="D26" s="124">
        <v>27.047619047619047</v>
      </c>
      <c r="E26" s="23">
        <v>28.4</v>
      </c>
      <c r="F26" s="28"/>
      <c r="G26" s="28"/>
      <c r="H26" s="258"/>
      <c r="I26" s="22" t="s">
        <v>204</v>
      </c>
      <c r="J26" s="207">
        <v>0.8</v>
      </c>
      <c r="K26" s="23">
        <v>0.84</v>
      </c>
      <c r="L26" s="30"/>
      <c r="M26" s="30"/>
      <c r="N26" s="251"/>
      <c r="O26" s="22"/>
      <c r="P26" s="22"/>
      <c r="Q26" s="23"/>
      <c r="R26" s="28"/>
      <c r="S26" s="28"/>
      <c r="T26" s="251"/>
      <c r="U26" s="22" t="s">
        <v>174</v>
      </c>
      <c r="V26" s="207">
        <v>5.7142857142857144</v>
      </c>
      <c r="W26" s="180">
        <v>6</v>
      </c>
      <c r="X26" s="30"/>
      <c r="Y26" s="30"/>
      <c r="Z26" s="251"/>
      <c r="AA26" s="22" t="s">
        <v>205</v>
      </c>
      <c r="AB26" s="207">
        <v>14.285714285714286</v>
      </c>
      <c r="AC26" s="23">
        <v>15</v>
      </c>
      <c r="AD26" s="30"/>
      <c r="AE26" s="30"/>
    </row>
    <row r="27" spans="1:31" ht="19.5" x14ac:dyDescent="0.25">
      <c r="A27" s="251"/>
      <c r="B27" s="258"/>
      <c r="C27" s="22" t="s">
        <v>167</v>
      </c>
      <c r="D27" s="22">
        <v>10</v>
      </c>
      <c r="E27" s="23">
        <v>10.5</v>
      </c>
      <c r="F27" s="28"/>
      <c r="G27" s="28"/>
      <c r="H27" s="258"/>
      <c r="I27" s="22" t="s">
        <v>206</v>
      </c>
      <c r="J27" s="207">
        <v>0.51428571428571423</v>
      </c>
      <c r="K27" s="23">
        <v>0.54</v>
      </c>
      <c r="L27" s="30"/>
      <c r="M27" s="30"/>
      <c r="N27" s="251"/>
      <c r="O27" s="22"/>
      <c r="P27" s="22"/>
      <c r="Q27" s="23"/>
      <c r="R27" s="28"/>
      <c r="S27" s="28"/>
      <c r="T27" s="251"/>
      <c r="U27" s="22" t="s">
        <v>189</v>
      </c>
      <c r="V27" s="207">
        <v>1.142857142857143</v>
      </c>
      <c r="W27" s="180">
        <v>1.2000000000000002</v>
      </c>
      <c r="X27" s="110"/>
      <c r="Y27" s="110"/>
      <c r="Z27" s="251"/>
      <c r="AA27" s="22"/>
      <c r="AB27" s="22"/>
      <c r="AC27" s="24"/>
      <c r="AD27" s="30"/>
      <c r="AE27" s="30"/>
    </row>
    <row r="28" spans="1:31" ht="19.5" x14ac:dyDescent="0.25">
      <c r="A28" s="251"/>
      <c r="B28" s="258"/>
      <c r="C28" s="22" t="s">
        <v>207</v>
      </c>
      <c r="D28" s="124">
        <v>7.4285714285714297</v>
      </c>
      <c r="E28" s="23">
        <v>7.8000000000000007</v>
      </c>
      <c r="F28" s="28"/>
      <c r="G28" s="28"/>
      <c r="H28" s="258"/>
      <c r="I28" s="22" t="s">
        <v>208</v>
      </c>
      <c r="J28" s="207">
        <v>0.38095238095238093</v>
      </c>
      <c r="K28" s="180">
        <v>0.4</v>
      </c>
      <c r="L28" s="30"/>
      <c r="M28" s="30"/>
      <c r="N28" s="251"/>
      <c r="O28" s="22"/>
      <c r="P28" s="22"/>
      <c r="Q28" s="23"/>
      <c r="R28" s="30"/>
      <c r="S28" s="30"/>
      <c r="T28" s="251"/>
      <c r="U28" s="22"/>
      <c r="V28" s="207"/>
      <c r="W28" s="23"/>
      <c r="X28" s="110"/>
      <c r="Y28" s="110"/>
      <c r="Z28" s="251"/>
      <c r="AA28" s="22"/>
      <c r="AB28" s="22"/>
      <c r="AC28" s="24"/>
      <c r="AD28" s="30"/>
      <c r="AE28" s="30"/>
    </row>
    <row r="29" spans="1:31" ht="19.5" x14ac:dyDescent="0.25">
      <c r="A29" s="251"/>
      <c r="B29" s="258"/>
      <c r="C29" s="22" t="s">
        <v>189</v>
      </c>
      <c r="D29" s="124">
        <v>0.57142857142857151</v>
      </c>
      <c r="E29" s="23">
        <v>0.60000000000000009</v>
      </c>
      <c r="F29" s="28"/>
      <c r="G29" s="28"/>
      <c r="H29" s="258"/>
      <c r="I29" s="22"/>
      <c r="J29" s="22"/>
      <c r="K29" s="23"/>
      <c r="L29" s="30"/>
      <c r="M29" s="30"/>
      <c r="N29" s="251"/>
      <c r="O29" s="22"/>
      <c r="P29" s="22"/>
      <c r="Q29" s="23"/>
      <c r="R29" s="30"/>
      <c r="S29" s="30"/>
      <c r="T29" s="251"/>
      <c r="U29" s="110"/>
      <c r="V29" s="22"/>
      <c r="W29" s="110"/>
      <c r="X29" s="110"/>
      <c r="Y29" s="110"/>
      <c r="Z29" s="251"/>
      <c r="AA29" s="22"/>
      <c r="AB29" s="22"/>
      <c r="AC29" s="24"/>
      <c r="AD29" s="30"/>
      <c r="AE29" s="30"/>
    </row>
    <row r="30" spans="1:31" ht="19.5" x14ac:dyDescent="0.25">
      <c r="A30" s="251"/>
      <c r="B30" s="258"/>
      <c r="C30" s="22"/>
      <c r="D30" s="22"/>
      <c r="E30" s="23"/>
      <c r="F30" s="28"/>
      <c r="G30" s="28"/>
      <c r="H30" s="258"/>
      <c r="I30" s="22"/>
      <c r="J30" s="22"/>
      <c r="K30" s="23"/>
      <c r="L30" s="30"/>
      <c r="M30" s="30"/>
      <c r="N30" s="251"/>
      <c r="O30" s="22"/>
      <c r="P30" s="22"/>
      <c r="Q30" s="23"/>
      <c r="R30" s="27"/>
      <c r="S30" s="27"/>
      <c r="T30" s="251"/>
      <c r="U30" s="110"/>
      <c r="V30" s="22"/>
      <c r="W30" s="110"/>
      <c r="X30" s="110"/>
      <c r="Y30" s="110"/>
      <c r="Z30" s="251"/>
      <c r="AA30" s="22"/>
      <c r="AB30" s="22"/>
      <c r="AC30" s="29"/>
      <c r="AD30" s="30"/>
      <c r="AE30" s="30"/>
    </row>
    <row r="31" spans="1:31" ht="19.5" x14ac:dyDescent="0.25">
      <c r="A31" s="260" t="s">
        <v>209</v>
      </c>
      <c r="B31" s="261"/>
      <c r="C31" s="22">
        <v>0</v>
      </c>
      <c r="D31" s="22"/>
      <c r="E31" s="23"/>
      <c r="F31" s="28"/>
      <c r="G31" s="28"/>
      <c r="H31" s="22" t="s">
        <v>209</v>
      </c>
      <c r="I31" s="30" t="s">
        <v>27</v>
      </c>
      <c r="J31" s="22">
        <v>1</v>
      </c>
      <c r="K31" s="23"/>
      <c r="L31" s="30"/>
      <c r="M31" s="30"/>
      <c r="N31" s="22" t="s">
        <v>209</v>
      </c>
      <c r="O31" s="30"/>
      <c r="P31" s="22"/>
      <c r="Q31" s="23"/>
      <c r="R31" s="30"/>
      <c r="S31" s="30"/>
      <c r="T31" s="22" t="s">
        <v>209</v>
      </c>
      <c r="U31" s="30" t="s">
        <v>27</v>
      </c>
      <c r="V31" s="22">
        <v>1</v>
      </c>
      <c r="W31" s="23"/>
      <c r="X31" s="30"/>
      <c r="Y31" s="30"/>
      <c r="Z31" s="22" t="s">
        <v>209</v>
      </c>
      <c r="AA31" s="30"/>
      <c r="AB31" s="22"/>
      <c r="AC31" s="24"/>
      <c r="AD31" s="30"/>
      <c r="AE31" s="30"/>
    </row>
    <row r="32" spans="1:31" ht="19.5" x14ac:dyDescent="0.25">
      <c r="A32" s="260" t="s">
        <v>210</v>
      </c>
      <c r="B32" s="261"/>
      <c r="C32" s="22">
        <v>0</v>
      </c>
      <c r="D32" s="22"/>
      <c r="E32" s="23"/>
      <c r="F32" s="28"/>
      <c r="G32" s="28"/>
      <c r="H32" s="22" t="s">
        <v>210</v>
      </c>
      <c r="I32" s="30" t="s">
        <v>27</v>
      </c>
      <c r="J32" s="22"/>
      <c r="K32" s="23"/>
      <c r="L32" s="30"/>
      <c r="M32" s="30"/>
      <c r="N32" s="22" t="s">
        <v>210</v>
      </c>
      <c r="O32" s="30"/>
      <c r="P32" s="22"/>
      <c r="Q32" s="23"/>
      <c r="R32" s="30"/>
      <c r="S32" s="30"/>
      <c r="T32" s="22" t="s">
        <v>210</v>
      </c>
      <c r="U32" s="30" t="s">
        <v>27</v>
      </c>
      <c r="V32" s="22"/>
      <c r="W32" s="23"/>
      <c r="X32" s="30"/>
      <c r="Y32" s="30"/>
      <c r="Z32" s="22" t="s">
        <v>210</v>
      </c>
      <c r="AA32" s="30"/>
      <c r="AB32" s="22"/>
      <c r="AC32" s="24"/>
      <c r="AD32" s="30"/>
      <c r="AE32" s="30"/>
    </row>
    <row r="33" spans="1:31" ht="19.5" x14ac:dyDescent="0.25">
      <c r="A33" s="259" t="s">
        <v>211</v>
      </c>
      <c r="B33" s="31" t="s">
        <v>212</v>
      </c>
      <c r="C33" s="32"/>
      <c r="D33" s="32"/>
      <c r="E33" s="38"/>
      <c r="F33" s="34"/>
      <c r="G33" s="120">
        <v>5</v>
      </c>
      <c r="H33" s="32" t="s">
        <v>212</v>
      </c>
      <c r="I33" s="34"/>
      <c r="J33" s="35"/>
      <c r="K33" s="36"/>
      <c r="L33" s="34"/>
      <c r="M33" s="120">
        <v>6.3869648869648863</v>
      </c>
      <c r="N33" s="32" t="s">
        <v>212</v>
      </c>
      <c r="O33" s="22"/>
      <c r="P33" s="22"/>
      <c r="Q33" s="37"/>
      <c r="R33" s="34"/>
      <c r="S33" s="120">
        <v>2.746666666666667</v>
      </c>
      <c r="T33" s="32" t="s">
        <v>212</v>
      </c>
      <c r="U33" s="34"/>
      <c r="V33" s="35"/>
      <c r="W33" s="36"/>
      <c r="X33" s="34"/>
      <c r="Y33" s="120">
        <v>5.7</v>
      </c>
      <c r="Z33" s="32" t="s">
        <v>212</v>
      </c>
      <c r="AA33" s="34"/>
      <c r="AB33" s="32"/>
      <c r="AC33" s="37"/>
      <c r="AD33" s="34"/>
      <c r="AE33" s="120">
        <v>6.1</v>
      </c>
    </row>
    <row r="34" spans="1:31" ht="19.5" x14ac:dyDescent="0.25">
      <c r="A34" s="259"/>
      <c r="B34" s="31" t="s">
        <v>213</v>
      </c>
      <c r="C34" s="32"/>
      <c r="D34" s="32"/>
      <c r="E34" s="33"/>
      <c r="F34" s="34"/>
      <c r="G34" s="120">
        <v>1.638095238095238</v>
      </c>
      <c r="H34" s="32" t="s">
        <v>213</v>
      </c>
      <c r="I34" s="34"/>
      <c r="J34" s="35"/>
      <c r="K34" s="36"/>
      <c r="L34" s="34"/>
      <c r="M34" s="120">
        <v>1.2190476190476189</v>
      </c>
      <c r="N34" s="32" t="s">
        <v>213</v>
      </c>
      <c r="O34" s="34"/>
      <c r="P34" s="35"/>
      <c r="Q34" s="37"/>
      <c r="R34" s="34"/>
      <c r="S34" s="120">
        <v>2.3619047619047615</v>
      </c>
      <c r="T34" s="32" t="s">
        <v>213</v>
      </c>
      <c r="U34" s="34"/>
      <c r="V34" s="35"/>
      <c r="W34" s="36"/>
      <c r="X34" s="34"/>
      <c r="Y34" s="120">
        <v>1.9428571428571428</v>
      </c>
      <c r="Z34" s="32" t="s">
        <v>213</v>
      </c>
      <c r="AA34" s="34"/>
      <c r="AB34" s="32"/>
      <c r="AC34" s="37"/>
      <c r="AD34" s="34"/>
      <c r="AE34" s="120">
        <v>1.7828571428571429</v>
      </c>
    </row>
    <row r="35" spans="1:31" ht="19.5" x14ac:dyDescent="0.25">
      <c r="A35" s="259"/>
      <c r="B35" s="31" t="s">
        <v>214</v>
      </c>
      <c r="C35" s="32"/>
      <c r="D35" s="32"/>
      <c r="E35" s="38"/>
      <c r="F35" s="34"/>
      <c r="G35" s="120">
        <v>1.4891428571428573</v>
      </c>
      <c r="H35" s="32" t="s">
        <v>214</v>
      </c>
      <c r="I35" s="34"/>
      <c r="J35" s="35"/>
      <c r="K35" s="39"/>
      <c r="L35" s="34"/>
      <c r="M35" s="120">
        <v>1.4346666666666665</v>
      </c>
      <c r="N35" s="32" t="s">
        <v>214</v>
      </c>
      <c r="O35" s="34"/>
      <c r="P35" s="35"/>
      <c r="Q35" s="37"/>
      <c r="R35" s="34"/>
      <c r="S35" s="120">
        <v>1.9712380952380952</v>
      </c>
      <c r="T35" s="32" t="s">
        <v>214</v>
      </c>
      <c r="U35" s="34"/>
      <c r="V35" s="35"/>
      <c r="W35" s="36"/>
      <c r="X35" s="34"/>
      <c r="Y35" s="120">
        <v>2.1245714285714286</v>
      </c>
      <c r="Z35" s="32" t="s">
        <v>214</v>
      </c>
      <c r="AA35" s="34"/>
      <c r="AB35" s="32"/>
      <c r="AC35" s="37"/>
      <c r="AD35" s="34"/>
      <c r="AE35" s="120">
        <v>1.5506666666666666</v>
      </c>
    </row>
    <row r="36" spans="1:31" ht="19.5" x14ac:dyDescent="0.25">
      <c r="A36" s="259"/>
      <c r="B36" s="40" t="s">
        <v>215</v>
      </c>
      <c r="C36" s="32"/>
      <c r="D36" s="32"/>
      <c r="E36" s="38"/>
      <c r="F36" s="34"/>
      <c r="G36" s="120">
        <v>0</v>
      </c>
      <c r="H36" s="40" t="s">
        <v>215</v>
      </c>
      <c r="I36" s="34"/>
      <c r="J36" s="35"/>
      <c r="K36" s="36"/>
      <c r="L36" s="34"/>
      <c r="M36" s="120">
        <v>0</v>
      </c>
      <c r="N36" s="40" t="s">
        <v>215</v>
      </c>
      <c r="O36" s="34"/>
      <c r="P36" s="35"/>
      <c r="Q36" s="37"/>
      <c r="R36" s="34"/>
      <c r="S36" s="120">
        <v>0</v>
      </c>
      <c r="T36" s="40" t="s">
        <v>215</v>
      </c>
      <c r="U36" s="34"/>
      <c r="V36" s="35"/>
      <c r="W36" s="36"/>
      <c r="X36" s="34"/>
      <c r="Y36" s="120">
        <v>0</v>
      </c>
      <c r="Z36" s="40" t="s">
        <v>215</v>
      </c>
      <c r="AA36" s="34"/>
      <c r="AB36" s="32"/>
      <c r="AC36" s="37"/>
      <c r="AD36" s="34"/>
      <c r="AE36" s="120">
        <v>0</v>
      </c>
    </row>
    <row r="37" spans="1:31" ht="19.5" x14ac:dyDescent="0.25">
      <c r="A37" s="259"/>
      <c r="B37" s="31" t="s">
        <v>216</v>
      </c>
      <c r="C37" s="32"/>
      <c r="D37" s="32"/>
      <c r="E37" s="38"/>
      <c r="F37" s="34"/>
      <c r="G37" s="120">
        <v>0</v>
      </c>
      <c r="H37" s="31" t="s">
        <v>216</v>
      </c>
      <c r="I37" s="34"/>
      <c r="J37" s="35"/>
      <c r="K37" s="36"/>
      <c r="L37" s="34"/>
      <c r="M37" s="120">
        <v>1</v>
      </c>
      <c r="N37" s="31" t="s">
        <v>216</v>
      </c>
      <c r="O37" s="34"/>
      <c r="P37" s="35"/>
      <c r="Q37" s="37"/>
      <c r="R37" s="34"/>
      <c r="S37" s="120">
        <v>0</v>
      </c>
      <c r="T37" s="31" t="s">
        <v>216</v>
      </c>
      <c r="U37" s="34"/>
      <c r="V37" s="35"/>
      <c r="W37" s="36"/>
      <c r="X37" s="34"/>
      <c r="Y37" s="120">
        <v>1</v>
      </c>
      <c r="Z37" s="31" t="s">
        <v>216</v>
      </c>
      <c r="AA37" s="34"/>
      <c r="AB37" s="32"/>
      <c r="AC37" s="37"/>
      <c r="AD37" s="34"/>
      <c r="AE37" s="120">
        <v>0</v>
      </c>
    </row>
    <row r="38" spans="1:31" ht="19.5" x14ac:dyDescent="0.25">
      <c r="A38" s="259"/>
      <c r="B38" s="31" t="s">
        <v>217</v>
      </c>
      <c r="C38" s="32"/>
      <c r="D38" s="32"/>
      <c r="E38" s="38"/>
      <c r="F38" s="34"/>
      <c r="G38" s="120">
        <v>4.207215007215007</v>
      </c>
      <c r="H38" s="32" t="s">
        <v>217</v>
      </c>
      <c r="I38" s="34"/>
      <c r="J38" s="35"/>
      <c r="K38" s="36"/>
      <c r="L38" s="34"/>
      <c r="M38" s="120">
        <v>2.7918367346938777</v>
      </c>
      <c r="N38" s="32" t="s">
        <v>217</v>
      </c>
      <c r="O38" s="34"/>
      <c r="P38" s="35"/>
      <c r="Q38" s="37"/>
      <c r="R38" s="34"/>
      <c r="S38" s="120">
        <v>1.7428571428571429</v>
      </c>
      <c r="T38" s="32" t="s">
        <v>217</v>
      </c>
      <c r="U38" s="34"/>
      <c r="V38" s="35"/>
      <c r="W38" s="36"/>
      <c r="X38" s="34"/>
      <c r="Y38" s="120">
        <v>5.6753246753246751</v>
      </c>
      <c r="Z38" s="32" t="s">
        <v>217</v>
      </c>
      <c r="AA38" s="34"/>
      <c r="AB38" s="32"/>
      <c r="AC38" s="37"/>
      <c r="AD38" s="34"/>
      <c r="AE38" s="120">
        <v>2.3844155844155845</v>
      </c>
    </row>
    <row r="39" spans="1:31" ht="19.5" x14ac:dyDescent="0.25">
      <c r="A39" s="259"/>
      <c r="B39" s="31" t="s">
        <v>218</v>
      </c>
      <c r="C39" s="182"/>
      <c r="D39" s="32"/>
      <c r="E39" s="37"/>
      <c r="F39" s="67"/>
      <c r="G39" s="117">
        <v>776.5</v>
      </c>
      <c r="H39" s="109" t="s">
        <v>218</v>
      </c>
      <c r="I39" s="168"/>
      <c r="J39" s="166"/>
      <c r="K39" s="183"/>
      <c r="L39" s="168"/>
      <c r="M39" s="184">
        <v>807.19910671339244</v>
      </c>
      <c r="N39" s="109" t="s">
        <v>218</v>
      </c>
      <c r="O39" s="168"/>
      <c r="P39" s="166"/>
      <c r="Q39" s="167"/>
      <c r="R39" s="168"/>
      <c r="S39" s="184">
        <v>478.54761904761909</v>
      </c>
      <c r="T39" s="109" t="s">
        <v>218</v>
      </c>
      <c r="U39" s="67"/>
      <c r="V39" s="32"/>
      <c r="W39" s="36"/>
      <c r="X39" s="67"/>
      <c r="Y39" s="117">
        <v>1025.1922077922079</v>
      </c>
      <c r="Z39" s="109" t="s">
        <v>218</v>
      </c>
      <c r="AA39" s="67"/>
      <c r="AB39" s="32"/>
      <c r="AC39" s="37"/>
      <c r="AD39" s="67"/>
      <c r="AE39" s="117">
        <v>724.82640692640689</v>
      </c>
    </row>
    <row r="40" spans="1:31" ht="19.5" x14ac:dyDescent="0.25">
      <c r="A40" s="165" t="s">
        <v>219</v>
      </c>
      <c r="B40" s="169"/>
      <c r="C40" s="170"/>
      <c r="D40" s="171"/>
      <c r="E40" s="172"/>
      <c r="F40" s="173"/>
      <c r="G40" s="185"/>
      <c r="H40" s="165" t="s">
        <v>219</v>
      </c>
      <c r="I40" s="187"/>
      <c r="J40" s="185"/>
      <c r="K40" s="186"/>
      <c r="L40" s="170"/>
      <c r="M40" s="171"/>
      <c r="N40" s="188" t="s">
        <v>219</v>
      </c>
      <c r="O40" s="189"/>
      <c r="P40" s="172"/>
      <c r="Q40" s="173"/>
      <c r="R40" s="185"/>
      <c r="S40" s="186"/>
      <c r="T40" s="190" t="s">
        <v>219</v>
      </c>
      <c r="U40" s="185"/>
      <c r="V40" s="185"/>
      <c r="W40" s="185"/>
      <c r="X40" s="185"/>
      <c r="Y40" s="185"/>
      <c r="Z40" s="190" t="s">
        <v>219</v>
      </c>
      <c r="AA40" s="192"/>
      <c r="AB40" s="185"/>
      <c r="AC40" s="185"/>
      <c r="AD40" s="185"/>
      <c r="AE40" s="185"/>
    </row>
    <row r="41" spans="1:31" ht="21" x14ac:dyDescent="0.25">
      <c r="A41" s="41" t="s">
        <v>220</v>
      </c>
      <c r="B41" s="42"/>
      <c r="C41" s="43"/>
      <c r="D41" s="43"/>
      <c r="E41" s="43"/>
      <c r="F41" s="44"/>
      <c r="G41" s="44"/>
      <c r="H41" s="45"/>
      <c r="I41" s="46"/>
      <c r="J41" s="43"/>
      <c r="K41" s="46"/>
      <c r="L41" s="45" t="s">
        <v>221</v>
      </c>
      <c r="M41" s="45"/>
      <c r="N41" s="47"/>
      <c r="O41" s="46"/>
      <c r="P41" s="46"/>
      <c r="Q41" s="46"/>
      <c r="R41" s="45"/>
      <c r="S41" s="45"/>
      <c r="T41" s="45" t="s">
        <v>222</v>
      </c>
      <c r="U41" s="46"/>
      <c r="V41" s="43"/>
      <c r="W41" s="43"/>
      <c r="X41" s="46"/>
      <c r="Y41" s="46"/>
      <c r="Z41" s="48" t="s">
        <v>223</v>
      </c>
      <c r="AA41" s="43"/>
      <c r="AB41" s="43"/>
      <c r="AC41" s="46"/>
      <c r="AD41" s="45"/>
      <c r="AE41" s="45"/>
    </row>
  </sheetData>
  <mergeCells count="44">
    <mergeCell ref="T22:T24"/>
    <mergeCell ref="Z22:Z24"/>
    <mergeCell ref="H25:H30"/>
    <mergeCell ref="N25:N30"/>
    <mergeCell ref="T25:T30"/>
    <mergeCell ref="Z25:Z30"/>
    <mergeCell ref="H22:H24"/>
    <mergeCell ref="N22:N24"/>
    <mergeCell ref="P3:S3"/>
    <mergeCell ref="T9:T15"/>
    <mergeCell ref="Z9:Z15"/>
    <mergeCell ref="H16:H21"/>
    <mergeCell ref="N16:N21"/>
    <mergeCell ref="T16:T21"/>
    <mergeCell ref="Z16:Z21"/>
    <mergeCell ref="H9:H15"/>
    <mergeCell ref="N9:N15"/>
    <mergeCell ref="A33:A39"/>
    <mergeCell ref="A31:B31"/>
    <mergeCell ref="A32:B32"/>
    <mergeCell ref="B25:B30"/>
    <mergeCell ref="A9:A15"/>
    <mergeCell ref="A16:A21"/>
    <mergeCell ref="A22:A24"/>
    <mergeCell ref="A25:A30"/>
    <mergeCell ref="B16:B21"/>
    <mergeCell ref="B22:B24"/>
    <mergeCell ref="B9:B15"/>
    <mergeCell ref="B5:B8"/>
    <mergeCell ref="A5:A8"/>
    <mergeCell ref="D3:G3"/>
    <mergeCell ref="A1:AD1"/>
    <mergeCell ref="H3:I3"/>
    <mergeCell ref="T3:U3"/>
    <mergeCell ref="V3:Y3"/>
    <mergeCell ref="Z3:AA3"/>
    <mergeCell ref="B3:C3"/>
    <mergeCell ref="AB3:AE3"/>
    <mergeCell ref="H5:H8"/>
    <mergeCell ref="N5:N8"/>
    <mergeCell ref="T5:T8"/>
    <mergeCell ref="Z5:Z8"/>
    <mergeCell ref="J3:M3"/>
    <mergeCell ref="N3:O3"/>
  </mergeCells>
  <phoneticPr fontId="22" type="noConversion"/>
  <printOptions horizontalCentered="1" verticalCentered="1"/>
  <pageMargins left="0" right="0" top="0" bottom="0" header="0" footer="0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view="pageBreakPreview" topLeftCell="A6" zoomScale="55" zoomScaleSheetLayoutView="55" workbookViewId="0">
      <selection sqref="A1:AE39"/>
    </sheetView>
  </sheetViews>
  <sheetFormatPr defaultColWidth="8.875" defaultRowHeight="16.5" x14ac:dyDescent="0.25"/>
  <cols>
    <col min="1" max="1" width="8.875" style="77"/>
    <col min="2" max="2" width="8.875" style="76"/>
    <col min="3" max="3" width="8.875" style="72"/>
    <col min="4" max="5" width="8.875" style="75"/>
    <col min="6" max="7" width="8.875" style="76"/>
    <col min="8" max="10" width="8.875" style="55"/>
    <col min="11" max="12" width="8.875" style="54"/>
    <col min="13" max="13" width="8.875" style="55"/>
    <col min="14" max="14" width="8.875" style="54"/>
    <col min="15" max="17" width="8.875" style="55"/>
    <col min="18" max="18" width="8.875" style="71"/>
    <col min="19" max="19" width="8.875" style="54"/>
    <col min="20" max="21" width="8.875" style="74"/>
    <col min="22" max="22" width="10.25" style="74" bestFit="1" customWidth="1"/>
    <col min="23" max="25" width="8.875" style="74"/>
    <col min="26" max="16384" width="8.875" style="75"/>
  </cols>
  <sheetData>
    <row r="1" spans="1:31" ht="27.75" x14ac:dyDescent="0.25">
      <c r="A1" s="255" t="s">
        <v>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176"/>
    </row>
    <row r="2" spans="1:31" x14ac:dyDescent="0.25">
      <c r="A2" s="18" t="s">
        <v>145</v>
      </c>
      <c r="B2" s="19"/>
      <c r="C2" s="19"/>
      <c r="D2" s="13">
        <v>1050</v>
      </c>
      <c r="E2" s="20"/>
      <c r="F2" s="19"/>
      <c r="G2" s="19"/>
      <c r="H2" s="21"/>
      <c r="I2" s="21"/>
      <c r="J2" s="13"/>
      <c r="K2" s="21"/>
      <c r="L2" s="13"/>
      <c r="M2" s="13"/>
      <c r="N2" s="13"/>
      <c r="O2" s="13" t="s">
        <v>372</v>
      </c>
      <c r="P2" s="13"/>
      <c r="Q2" s="21"/>
      <c r="R2" s="13"/>
      <c r="S2" s="13"/>
      <c r="T2" s="13"/>
      <c r="U2" s="13"/>
      <c r="V2" s="13"/>
      <c r="W2" s="21"/>
      <c r="X2" s="13"/>
      <c r="Y2" s="13" t="s">
        <v>146</v>
      </c>
      <c r="Z2" s="13"/>
      <c r="AA2" s="13"/>
      <c r="AB2" s="13"/>
      <c r="AC2" s="13"/>
      <c r="AD2" s="13"/>
      <c r="AE2" s="13"/>
    </row>
    <row r="3" spans="1:31" ht="19.5" x14ac:dyDescent="0.25">
      <c r="A3" s="115" t="s">
        <v>147</v>
      </c>
      <c r="B3" s="256">
        <v>44207</v>
      </c>
      <c r="C3" s="257"/>
      <c r="D3" s="252">
        <v>44207</v>
      </c>
      <c r="E3" s="253"/>
      <c r="F3" s="253"/>
      <c r="G3" s="254"/>
      <c r="H3" s="256">
        <v>44208</v>
      </c>
      <c r="I3" s="265"/>
      <c r="J3" s="252">
        <v>44208</v>
      </c>
      <c r="K3" s="253"/>
      <c r="L3" s="253"/>
      <c r="M3" s="254"/>
      <c r="N3" s="256">
        <v>44209</v>
      </c>
      <c r="O3" s="265"/>
      <c r="P3" s="252">
        <v>44209</v>
      </c>
      <c r="Q3" s="253"/>
      <c r="R3" s="253"/>
      <c r="S3" s="254"/>
      <c r="T3" s="256">
        <v>44210</v>
      </c>
      <c r="U3" s="265"/>
      <c r="V3" s="252">
        <v>44210</v>
      </c>
      <c r="W3" s="253"/>
      <c r="X3" s="253"/>
      <c r="Y3" s="254"/>
      <c r="Z3" s="256">
        <v>44211</v>
      </c>
      <c r="AA3" s="265"/>
      <c r="AB3" s="252">
        <v>44211</v>
      </c>
      <c r="AC3" s="253"/>
      <c r="AD3" s="253"/>
      <c r="AE3" s="254"/>
    </row>
    <row r="4" spans="1:31" ht="33" x14ac:dyDescent="0.25">
      <c r="A4" s="114" t="s">
        <v>148</v>
      </c>
      <c r="B4" s="113" t="s">
        <v>51</v>
      </c>
      <c r="C4" s="113" t="s">
        <v>50</v>
      </c>
      <c r="D4" s="113" t="s">
        <v>49</v>
      </c>
      <c r="E4" s="113" t="s">
        <v>48</v>
      </c>
      <c r="F4" s="113" t="s">
        <v>149</v>
      </c>
      <c r="G4" s="112" t="s">
        <v>150</v>
      </c>
      <c r="H4" s="113" t="s">
        <v>51</v>
      </c>
      <c r="I4" s="113" t="s">
        <v>50</v>
      </c>
      <c r="J4" s="113" t="s">
        <v>49</v>
      </c>
      <c r="K4" s="113" t="s">
        <v>48</v>
      </c>
      <c r="L4" s="113" t="s">
        <v>149</v>
      </c>
      <c r="M4" s="112" t="s">
        <v>150</v>
      </c>
      <c r="N4" s="113" t="s">
        <v>51</v>
      </c>
      <c r="O4" s="113" t="s">
        <v>50</v>
      </c>
      <c r="P4" s="113" t="s">
        <v>49</v>
      </c>
      <c r="Q4" s="113" t="s">
        <v>48</v>
      </c>
      <c r="R4" s="113" t="s">
        <v>149</v>
      </c>
      <c r="S4" s="112" t="s">
        <v>150</v>
      </c>
      <c r="T4" s="113" t="s">
        <v>51</v>
      </c>
      <c r="U4" s="113" t="s">
        <v>50</v>
      </c>
      <c r="V4" s="113" t="s">
        <v>49</v>
      </c>
      <c r="W4" s="113" t="s">
        <v>48</v>
      </c>
      <c r="X4" s="113" t="s">
        <v>149</v>
      </c>
      <c r="Y4" s="112" t="s">
        <v>150</v>
      </c>
      <c r="Z4" s="113" t="s">
        <v>51</v>
      </c>
      <c r="AA4" s="113" t="s">
        <v>50</v>
      </c>
      <c r="AB4" s="113" t="s">
        <v>49</v>
      </c>
      <c r="AC4" s="113" t="s">
        <v>48</v>
      </c>
      <c r="AD4" s="113" t="s">
        <v>149</v>
      </c>
      <c r="AE4" s="112" t="s">
        <v>150</v>
      </c>
    </row>
    <row r="5" spans="1:31" ht="19.5" customHeight="1" x14ac:dyDescent="0.25">
      <c r="A5" s="251" t="s">
        <v>0</v>
      </c>
      <c r="B5" s="250" t="s">
        <v>65</v>
      </c>
      <c r="C5" s="22" t="s">
        <v>152</v>
      </c>
      <c r="D5" s="22">
        <v>100</v>
      </c>
      <c r="E5" s="23">
        <v>105</v>
      </c>
      <c r="F5" s="30"/>
      <c r="G5" s="30"/>
      <c r="H5" s="250" t="s">
        <v>4</v>
      </c>
      <c r="I5" s="22" t="s">
        <v>151</v>
      </c>
      <c r="J5" s="22">
        <v>94</v>
      </c>
      <c r="K5" s="49">
        <v>98.7</v>
      </c>
      <c r="L5" s="30"/>
      <c r="M5" s="30"/>
      <c r="N5" s="250" t="s">
        <v>2</v>
      </c>
      <c r="O5" s="22" t="s">
        <v>225</v>
      </c>
      <c r="P5" s="22">
        <v>140</v>
      </c>
      <c r="Q5" s="49">
        <v>147</v>
      </c>
      <c r="R5" s="30"/>
      <c r="S5" s="30"/>
      <c r="T5" s="262" t="s">
        <v>3</v>
      </c>
      <c r="U5" s="22" t="s">
        <v>155</v>
      </c>
      <c r="V5" s="124">
        <v>6.2857142857142856</v>
      </c>
      <c r="W5" s="65">
        <v>6.6</v>
      </c>
      <c r="X5" s="30"/>
      <c r="Y5" s="30"/>
      <c r="Z5" s="266" t="s">
        <v>29</v>
      </c>
      <c r="AA5" s="22" t="s">
        <v>151</v>
      </c>
      <c r="AB5" s="207">
        <v>79.428571428571431</v>
      </c>
      <c r="AC5" s="65">
        <v>83.4</v>
      </c>
      <c r="AD5" s="30"/>
      <c r="AE5" s="30"/>
    </row>
    <row r="6" spans="1:31" ht="19.5" customHeight="1" x14ac:dyDescent="0.25">
      <c r="A6" s="251"/>
      <c r="B6" s="250"/>
      <c r="C6" s="22"/>
      <c r="D6" s="22"/>
      <c r="E6" s="23"/>
      <c r="F6" s="30"/>
      <c r="G6" s="30"/>
      <c r="H6" s="250"/>
      <c r="I6" s="22" t="s">
        <v>226</v>
      </c>
      <c r="J6" s="22">
        <v>6</v>
      </c>
      <c r="K6" s="49">
        <v>6.3</v>
      </c>
      <c r="L6" s="30"/>
      <c r="M6" s="30"/>
      <c r="N6" s="250"/>
      <c r="O6" s="22" t="s">
        <v>156</v>
      </c>
      <c r="P6" s="124">
        <v>35.047619047619051</v>
      </c>
      <c r="Q6" s="49">
        <v>36.799999999999997</v>
      </c>
      <c r="R6" s="30"/>
      <c r="S6" s="30"/>
      <c r="T6" s="263"/>
      <c r="U6" s="22" t="s">
        <v>152</v>
      </c>
      <c r="V6" s="124">
        <v>86</v>
      </c>
      <c r="W6" s="65">
        <v>90.3</v>
      </c>
      <c r="X6" s="30"/>
      <c r="Y6" s="30"/>
      <c r="Z6" s="267"/>
      <c r="AA6" s="22" t="s">
        <v>227</v>
      </c>
      <c r="AB6" s="207">
        <v>20.571428571428573</v>
      </c>
      <c r="AC6" s="65">
        <v>21.6</v>
      </c>
      <c r="AD6" s="28"/>
      <c r="AE6" s="28"/>
    </row>
    <row r="7" spans="1:31" ht="19.5" customHeight="1" x14ac:dyDescent="0.25">
      <c r="A7" s="251"/>
      <c r="B7" s="250"/>
      <c r="C7" s="22"/>
      <c r="D7" s="22"/>
      <c r="E7" s="23"/>
      <c r="F7" s="30"/>
      <c r="G7" s="30"/>
      <c r="H7" s="250"/>
      <c r="I7" s="22"/>
      <c r="J7" s="22"/>
      <c r="K7" s="49"/>
      <c r="L7" s="30"/>
      <c r="M7" s="30"/>
      <c r="N7" s="250"/>
      <c r="O7" s="22" t="s">
        <v>228</v>
      </c>
      <c r="P7" s="124">
        <v>28</v>
      </c>
      <c r="Q7" s="49">
        <v>29.4</v>
      </c>
      <c r="R7" s="30"/>
      <c r="S7" s="30"/>
      <c r="T7" s="263"/>
      <c r="U7" s="22"/>
      <c r="V7" s="124"/>
      <c r="W7" s="49"/>
      <c r="X7" s="30"/>
      <c r="Y7" s="30"/>
      <c r="Z7" s="267"/>
      <c r="AA7" s="22"/>
      <c r="AB7" s="22"/>
      <c r="AC7" s="65"/>
      <c r="AD7" s="30"/>
      <c r="AE7" s="30"/>
    </row>
    <row r="8" spans="1:31" ht="19.5" customHeight="1" x14ac:dyDescent="0.25">
      <c r="A8" s="251"/>
      <c r="B8" s="250"/>
      <c r="C8" s="22"/>
      <c r="D8" s="22"/>
      <c r="E8" s="23"/>
      <c r="F8" s="30"/>
      <c r="G8" s="30"/>
      <c r="H8" s="250"/>
      <c r="I8" s="22"/>
      <c r="J8" s="22"/>
      <c r="K8" s="49"/>
      <c r="L8" s="25"/>
      <c r="M8" s="25"/>
      <c r="N8" s="250"/>
      <c r="O8" s="22" t="s">
        <v>229</v>
      </c>
      <c r="P8" s="124">
        <v>9.0285714285714285</v>
      </c>
      <c r="Q8" s="49">
        <v>9.48</v>
      </c>
      <c r="R8" s="30"/>
      <c r="S8" s="30"/>
      <c r="T8" s="264"/>
      <c r="U8" s="22"/>
      <c r="V8" s="124"/>
      <c r="W8" s="49"/>
      <c r="X8" s="30"/>
      <c r="Y8" s="30"/>
      <c r="Z8" s="268"/>
      <c r="AA8" s="22"/>
      <c r="AB8" s="22"/>
      <c r="AC8" s="65"/>
      <c r="AD8" s="30"/>
      <c r="AE8" s="30"/>
    </row>
    <row r="9" spans="1:31" ht="19.5" customHeight="1" x14ac:dyDescent="0.25">
      <c r="A9" s="251" t="s">
        <v>58</v>
      </c>
      <c r="B9" s="251" t="s">
        <v>80</v>
      </c>
      <c r="C9" s="22" t="s">
        <v>161</v>
      </c>
      <c r="D9" s="22">
        <v>28</v>
      </c>
      <c r="E9" s="23">
        <v>29.4</v>
      </c>
      <c r="F9" s="30"/>
      <c r="G9" s="30"/>
      <c r="H9" s="251" t="s">
        <v>83</v>
      </c>
      <c r="I9" s="22" t="s">
        <v>230</v>
      </c>
      <c r="J9" s="22">
        <v>120</v>
      </c>
      <c r="K9" s="49">
        <v>126</v>
      </c>
      <c r="L9" s="30"/>
      <c r="M9" s="30"/>
      <c r="N9" s="262" t="s">
        <v>88</v>
      </c>
      <c r="O9" s="22" t="s">
        <v>231</v>
      </c>
      <c r="P9" s="124">
        <v>27.047619047619047</v>
      </c>
      <c r="Q9" s="49">
        <v>28.4</v>
      </c>
      <c r="R9" s="30"/>
      <c r="S9" s="30"/>
      <c r="T9" s="262" t="s">
        <v>90</v>
      </c>
      <c r="U9" s="22" t="s">
        <v>232</v>
      </c>
      <c r="V9" s="124">
        <v>122</v>
      </c>
      <c r="W9" s="49">
        <v>128.1</v>
      </c>
      <c r="X9" s="30"/>
      <c r="Y9" s="30"/>
      <c r="Z9" s="262" t="s">
        <v>93</v>
      </c>
      <c r="AA9" s="22" t="s">
        <v>368</v>
      </c>
      <c r="AB9" s="207">
        <v>65.047619047619051</v>
      </c>
      <c r="AC9" s="209">
        <v>68.3</v>
      </c>
      <c r="AD9" s="30"/>
      <c r="AE9" s="30"/>
    </row>
    <row r="10" spans="1:31" ht="19.5" customHeight="1" x14ac:dyDescent="0.25">
      <c r="A10" s="251"/>
      <c r="B10" s="251"/>
      <c r="C10" s="28" t="s">
        <v>364</v>
      </c>
      <c r="D10" s="22">
        <v>56</v>
      </c>
      <c r="E10" s="23">
        <v>58.8</v>
      </c>
      <c r="F10" s="30"/>
      <c r="G10" s="30"/>
      <c r="H10" s="251"/>
      <c r="I10" s="22" t="s">
        <v>233</v>
      </c>
      <c r="J10" s="124">
        <v>4.7619047619047619</v>
      </c>
      <c r="K10" s="49">
        <v>5</v>
      </c>
      <c r="L10" s="30"/>
      <c r="M10" s="30"/>
      <c r="N10" s="263"/>
      <c r="O10" s="22" t="s">
        <v>233</v>
      </c>
      <c r="P10" s="124">
        <v>4.7619047619047619</v>
      </c>
      <c r="Q10" s="49">
        <v>5</v>
      </c>
      <c r="R10" s="30"/>
      <c r="S10" s="30"/>
      <c r="T10" s="263"/>
      <c r="U10" s="22" t="s">
        <v>234</v>
      </c>
      <c r="V10" s="124">
        <v>4.7619047619047619</v>
      </c>
      <c r="W10" s="49">
        <v>5</v>
      </c>
      <c r="X10" s="30"/>
      <c r="Y10" s="30"/>
      <c r="Z10" s="263"/>
      <c r="AA10" s="22" t="s">
        <v>233</v>
      </c>
      <c r="AB10" s="207">
        <v>2.8571428571428572</v>
      </c>
      <c r="AC10" s="209">
        <v>3</v>
      </c>
      <c r="AD10" s="30"/>
      <c r="AE10" s="30"/>
    </row>
    <row r="11" spans="1:31" ht="19.5" customHeight="1" x14ac:dyDescent="0.25">
      <c r="A11" s="251"/>
      <c r="B11" s="251"/>
      <c r="C11" s="22" t="s">
        <v>235</v>
      </c>
      <c r="D11" s="124">
        <v>2.8571428571428572</v>
      </c>
      <c r="E11" s="23">
        <v>3</v>
      </c>
      <c r="F11" s="30"/>
      <c r="G11" s="30"/>
      <c r="H11" s="251"/>
      <c r="I11" s="22"/>
      <c r="J11" s="22"/>
      <c r="K11" s="23"/>
      <c r="L11" s="25"/>
      <c r="M11" s="25"/>
      <c r="N11" s="263"/>
      <c r="O11" s="22"/>
      <c r="P11" s="22"/>
      <c r="Q11" s="49"/>
      <c r="R11" s="30"/>
      <c r="S11" s="30"/>
      <c r="T11" s="263"/>
      <c r="U11" s="22" t="s">
        <v>236</v>
      </c>
      <c r="V11" s="207">
        <v>0.34285714285714286</v>
      </c>
      <c r="W11" s="65">
        <v>0.36</v>
      </c>
      <c r="X11" s="30"/>
      <c r="Y11" s="30"/>
      <c r="Z11" s="263"/>
      <c r="AA11" s="22" t="s">
        <v>237</v>
      </c>
      <c r="AB11" s="207">
        <v>55.047619047619051</v>
      </c>
      <c r="AC11" s="209">
        <v>57.8</v>
      </c>
      <c r="AD11" s="25"/>
      <c r="AE11" s="25"/>
    </row>
    <row r="12" spans="1:31" ht="19.5" customHeight="1" x14ac:dyDescent="0.25">
      <c r="A12" s="251"/>
      <c r="B12" s="251"/>
      <c r="C12" s="22" t="s">
        <v>238</v>
      </c>
      <c r="D12" s="22">
        <v>8</v>
      </c>
      <c r="E12" s="23">
        <v>8.4</v>
      </c>
      <c r="F12" s="30"/>
      <c r="G12" s="30"/>
      <c r="H12" s="251"/>
      <c r="I12" s="27"/>
      <c r="J12" s="22"/>
      <c r="K12" s="23"/>
      <c r="L12" s="30"/>
      <c r="M12" s="30"/>
      <c r="N12" s="263"/>
      <c r="O12" s="22"/>
      <c r="P12" s="22"/>
      <c r="Q12" s="49"/>
      <c r="R12" s="30"/>
      <c r="S12" s="30"/>
      <c r="T12" s="263"/>
      <c r="U12" s="22" t="s">
        <v>239</v>
      </c>
      <c r="V12" s="124">
        <v>1.3333333333333333</v>
      </c>
      <c r="W12" s="65">
        <v>1.4</v>
      </c>
      <c r="X12" s="30"/>
      <c r="Y12" s="30"/>
      <c r="Z12" s="263"/>
      <c r="AA12" s="22"/>
      <c r="AB12" s="22"/>
      <c r="AC12" s="49"/>
      <c r="AD12" s="30"/>
      <c r="AE12" s="30"/>
    </row>
    <row r="13" spans="1:31" ht="19.5" customHeight="1" x14ac:dyDescent="0.25">
      <c r="A13" s="262" t="s">
        <v>6</v>
      </c>
      <c r="B13" s="262" t="s">
        <v>81</v>
      </c>
      <c r="C13" s="22" t="s">
        <v>365</v>
      </c>
      <c r="D13" s="124">
        <v>23.047619047619047</v>
      </c>
      <c r="E13" s="23">
        <v>24.2</v>
      </c>
      <c r="F13" s="30"/>
      <c r="G13" s="30"/>
      <c r="H13" s="262" t="s">
        <v>84</v>
      </c>
      <c r="I13" s="22" t="s">
        <v>240</v>
      </c>
      <c r="J13" s="22">
        <v>30</v>
      </c>
      <c r="K13" s="49">
        <v>31.5</v>
      </c>
      <c r="L13" s="30"/>
      <c r="M13" s="30"/>
      <c r="N13" s="262" t="s">
        <v>408</v>
      </c>
      <c r="O13" s="22" t="s">
        <v>411</v>
      </c>
      <c r="P13" s="22">
        <v>60</v>
      </c>
      <c r="Q13" s="49">
        <v>63</v>
      </c>
      <c r="R13" s="30"/>
      <c r="S13" s="30"/>
      <c r="T13" s="262" t="s">
        <v>91</v>
      </c>
      <c r="U13" s="22" t="s">
        <v>241</v>
      </c>
      <c r="V13" s="124">
        <v>87.428571428571431</v>
      </c>
      <c r="W13" s="49">
        <v>91.8</v>
      </c>
      <c r="X13" s="30"/>
      <c r="Y13" s="30"/>
      <c r="Z13" s="262" t="s">
        <v>94</v>
      </c>
      <c r="AA13" s="22" t="s">
        <v>376</v>
      </c>
      <c r="AB13" s="207">
        <v>69.428571428571431</v>
      </c>
      <c r="AC13" s="209">
        <v>72.900000000000006</v>
      </c>
      <c r="AD13" s="30"/>
      <c r="AE13" s="30"/>
    </row>
    <row r="14" spans="1:31" ht="19.5" customHeight="1" x14ac:dyDescent="0.25">
      <c r="A14" s="263"/>
      <c r="B14" s="263"/>
      <c r="C14" s="22" t="s">
        <v>233</v>
      </c>
      <c r="D14" s="124">
        <v>2.8571428571428572</v>
      </c>
      <c r="E14" s="23">
        <v>3</v>
      </c>
      <c r="F14" s="30"/>
      <c r="G14" s="30"/>
      <c r="H14" s="263"/>
      <c r="I14" s="22" t="s">
        <v>242</v>
      </c>
      <c r="J14" s="124">
        <v>25.028571428571428</v>
      </c>
      <c r="K14" s="49">
        <v>26.28</v>
      </c>
      <c r="L14" s="30"/>
      <c r="M14" s="30"/>
      <c r="N14" s="263"/>
      <c r="O14" s="22" t="s">
        <v>235</v>
      </c>
      <c r="P14" s="124">
        <v>4.7619047619047619</v>
      </c>
      <c r="Q14" s="49">
        <v>5</v>
      </c>
      <c r="R14" s="30"/>
      <c r="S14" s="30"/>
      <c r="T14" s="263"/>
      <c r="U14" s="22" t="s">
        <v>234</v>
      </c>
      <c r="V14" s="124">
        <v>3.4285714285714284</v>
      </c>
      <c r="W14" s="49">
        <v>3.6</v>
      </c>
      <c r="X14" s="30"/>
      <c r="Y14" s="30"/>
      <c r="Z14" s="263"/>
      <c r="AA14" s="22" t="s">
        <v>243</v>
      </c>
      <c r="AB14" s="207">
        <v>4.7619047619047619</v>
      </c>
      <c r="AC14" s="209">
        <v>5</v>
      </c>
      <c r="AD14" s="30"/>
      <c r="AE14" s="30"/>
    </row>
    <row r="15" spans="1:31" ht="19.5" customHeight="1" x14ac:dyDescent="0.25">
      <c r="A15" s="263"/>
      <c r="B15" s="263"/>
      <c r="C15" s="22" t="s">
        <v>244</v>
      </c>
      <c r="D15" s="124">
        <v>8.2857142857142865</v>
      </c>
      <c r="E15" s="23">
        <v>8.6999999999999993</v>
      </c>
      <c r="F15" s="30"/>
      <c r="G15" s="30"/>
      <c r="H15" s="263"/>
      <c r="I15" s="22" t="s">
        <v>233</v>
      </c>
      <c r="J15" s="124">
        <v>2.8571428571428572</v>
      </c>
      <c r="K15" s="49">
        <v>3</v>
      </c>
      <c r="L15" s="30"/>
      <c r="M15" s="30"/>
      <c r="N15" s="263"/>
      <c r="O15" s="22"/>
      <c r="P15" s="22"/>
      <c r="Q15" s="49"/>
      <c r="R15" s="30"/>
      <c r="S15" s="30"/>
      <c r="T15" s="263"/>
      <c r="U15" s="27" t="s">
        <v>245</v>
      </c>
      <c r="V15" s="124">
        <v>10.476190476190476</v>
      </c>
      <c r="W15" s="49">
        <v>11</v>
      </c>
      <c r="X15" s="28"/>
      <c r="Y15" s="28"/>
      <c r="Z15" s="263"/>
      <c r="AA15" s="22" t="s">
        <v>238</v>
      </c>
      <c r="AB15" s="207">
        <v>5.7142857142857144</v>
      </c>
      <c r="AC15" s="209">
        <v>6</v>
      </c>
      <c r="AD15" s="30"/>
      <c r="AE15" s="30"/>
    </row>
    <row r="16" spans="1:31" ht="19.5" customHeight="1" x14ac:dyDescent="0.25">
      <c r="A16" s="263"/>
      <c r="B16" s="263"/>
      <c r="C16" s="27" t="s">
        <v>246</v>
      </c>
      <c r="D16" s="124">
        <v>15.047619047619047</v>
      </c>
      <c r="E16" s="23">
        <v>15.8</v>
      </c>
      <c r="F16" s="30"/>
      <c r="G16" s="30"/>
      <c r="H16" s="263"/>
      <c r="I16" s="27" t="s">
        <v>238</v>
      </c>
      <c r="J16" s="22">
        <v>8</v>
      </c>
      <c r="K16" s="49">
        <v>8.4</v>
      </c>
      <c r="L16" s="25"/>
      <c r="M16" s="25"/>
      <c r="N16" s="263"/>
      <c r="O16" s="27"/>
      <c r="P16" s="22"/>
      <c r="Q16" s="49"/>
      <c r="R16" s="30"/>
      <c r="S16" s="30"/>
      <c r="T16" s="263"/>
      <c r="U16" s="27" t="s">
        <v>239</v>
      </c>
      <c r="V16" s="124">
        <v>0.76190476190476186</v>
      </c>
      <c r="W16" s="49">
        <v>0.8</v>
      </c>
      <c r="X16" s="30"/>
      <c r="Y16" s="30"/>
      <c r="Z16" s="263"/>
      <c r="AA16" s="22" t="s">
        <v>233</v>
      </c>
      <c r="AB16" s="207">
        <v>11.428571428571429</v>
      </c>
      <c r="AC16" s="209">
        <v>12</v>
      </c>
      <c r="AD16" s="30"/>
      <c r="AE16" s="30"/>
    </row>
    <row r="17" spans="1:31" ht="19.5" customHeight="1" x14ac:dyDescent="0.25">
      <c r="A17" s="263"/>
      <c r="B17" s="263"/>
      <c r="C17" s="27" t="s">
        <v>247</v>
      </c>
      <c r="D17" s="124">
        <v>10</v>
      </c>
      <c r="E17" s="23">
        <v>10.5</v>
      </c>
      <c r="F17" s="30"/>
      <c r="G17" s="30"/>
      <c r="H17" s="263"/>
      <c r="I17" s="22" t="s">
        <v>248</v>
      </c>
      <c r="J17" s="22">
        <v>12</v>
      </c>
      <c r="K17" s="49">
        <v>12.6</v>
      </c>
      <c r="L17" s="25"/>
      <c r="M17" s="25"/>
      <c r="N17" s="263"/>
      <c r="O17" s="27"/>
      <c r="P17" s="22"/>
      <c r="Q17" s="49"/>
      <c r="R17" s="30"/>
      <c r="S17" s="30"/>
      <c r="T17" s="263"/>
      <c r="U17" s="27"/>
      <c r="V17" s="22"/>
      <c r="W17" s="49"/>
      <c r="X17" s="25"/>
      <c r="Y17" s="25"/>
      <c r="Z17" s="263"/>
      <c r="AA17" s="22"/>
      <c r="AB17" s="208"/>
      <c r="AC17" s="194"/>
      <c r="AD17" s="25"/>
      <c r="AE17" s="25"/>
    </row>
    <row r="18" spans="1:31" ht="19.5" customHeight="1" x14ac:dyDescent="0.25">
      <c r="A18" s="263"/>
      <c r="B18" s="263"/>
      <c r="C18" s="51" t="s">
        <v>249</v>
      </c>
      <c r="D18" s="124">
        <v>42.476190476190474</v>
      </c>
      <c r="E18" s="23">
        <v>44.6</v>
      </c>
      <c r="F18" s="30"/>
      <c r="G18" s="30"/>
      <c r="H18" s="263"/>
      <c r="I18" s="22" t="s">
        <v>250</v>
      </c>
      <c r="J18" s="124">
        <v>0.95238095238095233</v>
      </c>
      <c r="K18" s="49">
        <v>1</v>
      </c>
      <c r="L18" s="30"/>
      <c r="M18" s="30"/>
      <c r="N18" s="263"/>
      <c r="O18" s="22"/>
      <c r="P18" s="22"/>
      <c r="Q18" s="49"/>
      <c r="R18" s="30"/>
      <c r="S18" s="30"/>
      <c r="T18" s="263"/>
      <c r="U18" s="22"/>
      <c r="V18" s="22"/>
      <c r="W18" s="49"/>
      <c r="X18" s="30"/>
      <c r="Y18" s="30"/>
      <c r="Z18" s="263"/>
      <c r="AA18" s="22"/>
      <c r="AB18" s="208"/>
      <c r="AC18" s="65"/>
      <c r="AD18" s="30"/>
      <c r="AE18" s="30"/>
    </row>
    <row r="19" spans="1:31" ht="19.5" customHeight="1" x14ac:dyDescent="0.25">
      <c r="A19" s="263"/>
      <c r="B19" s="263"/>
      <c r="C19" s="22"/>
      <c r="D19" s="22"/>
      <c r="E19" s="23"/>
      <c r="F19" s="30"/>
      <c r="G19" s="30"/>
      <c r="H19" s="263"/>
      <c r="I19" s="22"/>
      <c r="J19" s="22">
        <v>0</v>
      </c>
      <c r="K19" s="49"/>
      <c r="L19" s="30"/>
      <c r="M19" s="30"/>
      <c r="N19" s="263"/>
      <c r="O19" s="22"/>
      <c r="P19" s="22"/>
      <c r="Q19" s="49"/>
      <c r="R19" s="30"/>
      <c r="S19" s="30"/>
      <c r="T19" s="263"/>
      <c r="U19" s="22"/>
      <c r="V19" s="22"/>
      <c r="W19" s="49"/>
      <c r="X19" s="30"/>
      <c r="Y19" s="30"/>
      <c r="Z19" s="263"/>
      <c r="AA19" s="22"/>
      <c r="AB19" s="22"/>
      <c r="AC19" s="65"/>
      <c r="AD19" s="30"/>
      <c r="AE19" s="30"/>
    </row>
    <row r="20" spans="1:31" ht="19.5" customHeight="1" x14ac:dyDescent="0.25">
      <c r="A20" s="264"/>
      <c r="B20" s="264"/>
      <c r="C20" s="22"/>
      <c r="D20" s="22"/>
      <c r="E20" s="23"/>
      <c r="F20" s="30"/>
      <c r="G20" s="30"/>
      <c r="H20" s="264"/>
      <c r="I20" s="22"/>
      <c r="J20" s="22">
        <v>0</v>
      </c>
      <c r="K20" s="49"/>
      <c r="L20" s="30"/>
      <c r="M20" s="30"/>
      <c r="N20" s="264"/>
      <c r="O20" s="22"/>
      <c r="P20" s="22"/>
      <c r="Q20" s="49"/>
      <c r="R20" s="30"/>
      <c r="S20" s="30"/>
      <c r="T20" s="264"/>
      <c r="U20" s="22"/>
      <c r="V20" s="22"/>
      <c r="W20" s="49"/>
      <c r="X20" s="30"/>
      <c r="Y20" s="30"/>
      <c r="Z20" s="264"/>
      <c r="AA20" s="22"/>
      <c r="AB20" s="22"/>
      <c r="AC20" s="65"/>
      <c r="AD20" s="30"/>
      <c r="AE20" s="30"/>
    </row>
    <row r="21" spans="1:31" ht="19.5" customHeight="1" x14ac:dyDescent="0.25">
      <c r="A21" s="251" t="s">
        <v>251</v>
      </c>
      <c r="B21" s="251" t="s">
        <v>28</v>
      </c>
      <c r="C21" s="22" t="s">
        <v>252</v>
      </c>
      <c r="D21" s="22">
        <v>100</v>
      </c>
      <c r="E21" s="23">
        <v>105</v>
      </c>
      <c r="F21" s="30"/>
      <c r="G21" s="30"/>
      <c r="H21" s="251" t="s">
        <v>85</v>
      </c>
      <c r="I21" s="22" t="s">
        <v>253</v>
      </c>
      <c r="J21" s="22">
        <v>100</v>
      </c>
      <c r="K21" s="49">
        <v>105</v>
      </c>
      <c r="L21" s="30"/>
      <c r="M21" s="30"/>
      <c r="N21" s="251" t="s">
        <v>18</v>
      </c>
      <c r="O21" s="22" t="s">
        <v>254</v>
      </c>
      <c r="P21" s="22">
        <v>100</v>
      </c>
      <c r="Q21" s="49">
        <v>105</v>
      </c>
      <c r="R21" s="58"/>
      <c r="S21" s="58"/>
      <c r="T21" s="251" t="s">
        <v>26</v>
      </c>
      <c r="U21" s="22" t="s">
        <v>255</v>
      </c>
      <c r="V21" s="22">
        <v>100</v>
      </c>
      <c r="W21" s="49">
        <v>105</v>
      </c>
      <c r="X21" s="30"/>
      <c r="Y21" s="30"/>
      <c r="Z21" s="251" t="s">
        <v>30</v>
      </c>
      <c r="AA21" s="22" t="s">
        <v>256</v>
      </c>
      <c r="AB21" s="22">
        <v>100</v>
      </c>
      <c r="AC21" s="49">
        <v>105</v>
      </c>
      <c r="AD21" s="30"/>
      <c r="AE21" s="30"/>
    </row>
    <row r="22" spans="1:31" ht="19.5" customHeight="1" x14ac:dyDescent="0.25">
      <c r="A22" s="251"/>
      <c r="B22" s="270"/>
      <c r="C22" s="51" t="s">
        <v>250</v>
      </c>
      <c r="D22" s="124">
        <v>0.95238095238095233</v>
      </c>
      <c r="E22" s="23">
        <v>1</v>
      </c>
      <c r="F22" s="30"/>
      <c r="G22" s="30"/>
      <c r="H22" s="251"/>
      <c r="I22" s="22" t="s">
        <v>257</v>
      </c>
      <c r="J22" s="22">
        <v>4</v>
      </c>
      <c r="K22" s="49">
        <v>4.2</v>
      </c>
      <c r="L22" s="30"/>
      <c r="M22" s="30"/>
      <c r="N22" s="251"/>
      <c r="O22" s="22" t="s">
        <v>233</v>
      </c>
      <c r="P22" s="124">
        <v>2.8571428571428572</v>
      </c>
      <c r="Q22" s="49">
        <v>3</v>
      </c>
      <c r="R22" s="30"/>
      <c r="S22" s="30"/>
      <c r="T22" s="251"/>
      <c r="U22" s="22" t="s">
        <v>250</v>
      </c>
      <c r="V22" s="124">
        <v>0.95238095238095233</v>
      </c>
      <c r="W22" s="49">
        <v>1</v>
      </c>
      <c r="X22" s="30"/>
      <c r="Y22" s="30"/>
      <c r="Z22" s="251"/>
      <c r="AA22" s="22" t="s">
        <v>233</v>
      </c>
      <c r="AB22" s="207">
        <v>2.8571428571428572</v>
      </c>
      <c r="AC22" s="65">
        <v>3</v>
      </c>
      <c r="AD22" s="30"/>
      <c r="AE22" s="30"/>
    </row>
    <row r="23" spans="1:31" ht="19.5" customHeight="1" x14ac:dyDescent="0.25">
      <c r="A23" s="251"/>
      <c r="B23" s="270"/>
      <c r="C23" s="22" t="s">
        <v>233</v>
      </c>
      <c r="D23" s="124">
        <v>2.8571428571428572</v>
      </c>
      <c r="E23" s="23">
        <v>3</v>
      </c>
      <c r="F23" s="30"/>
      <c r="G23" s="30"/>
      <c r="H23" s="251"/>
      <c r="I23" s="22" t="s">
        <v>233</v>
      </c>
      <c r="J23" s="124">
        <v>2.8571428571428572</v>
      </c>
      <c r="K23" s="49">
        <v>3</v>
      </c>
      <c r="L23" s="30"/>
      <c r="M23" s="30"/>
      <c r="N23" s="251"/>
      <c r="O23" s="22"/>
      <c r="P23" s="22"/>
      <c r="Q23" s="49"/>
      <c r="R23" s="30"/>
      <c r="S23" s="30"/>
      <c r="T23" s="251"/>
      <c r="U23" s="22" t="s">
        <v>234</v>
      </c>
      <c r="V23" s="124">
        <v>2.8571428571428572</v>
      </c>
      <c r="W23" s="49">
        <v>3</v>
      </c>
      <c r="X23" s="30"/>
      <c r="Y23" s="30"/>
      <c r="Z23" s="251"/>
      <c r="AA23" s="22" t="s">
        <v>250</v>
      </c>
      <c r="AB23" s="207">
        <v>0.95238095238095233</v>
      </c>
      <c r="AC23" s="65">
        <v>1</v>
      </c>
      <c r="AD23" s="22"/>
      <c r="AE23" s="22"/>
    </row>
    <row r="24" spans="1:31" ht="19.5" customHeight="1" x14ac:dyDescent="0.25">
      <c r="A24" s="251" t="s">
        <v>258</v>
      </c>
      <c r="B24" s="251" t="s">
        <v>82</v>
      </c>
      <c r="C24" s="22" t="s">
        <v>259</v>
      </c>
      <c r="D24" s="124">
        <v>44.761904761904759</v>
      </c>
      <c r="E24" s="23">
        <v>47</v>
      </c>
      <c r="F24" s="30"/>
      <c r="G24" s="30"/>
      <c r="H24" s="251" t="s">
        <v>86</v>
      </c>
      <c r="I24" s="22" t="s">
        <v>260</v>
      </c>
      <c r="J24" s="124">
        <v>17.047619047619047</v>
      </c>
      <c r="K24" s="49">
        <v>17.899999999999999</v>
      </c>
      <c r="L24" s="68"/>
      <c r="M24" s="68"/>
      <c r="N24" s="251" t="s">
        <v>89</v>
      </c>
      <c r="O24" s="22" t="s">
        <v>232</v>
      </c>
      <c r="P24" s="124">
        <v>23.047619047619047</v>
      </c>
      <c r="Q24" s="49">
        <v>24.2</v>
      </c>
      <c r="R24" s="30"/>
      <c r="S24" s="30"/>
      <c r="T24" s="251" t="s">
        <v>92</v>
      </c>
      <c r="U24" s="22" t="s">
        <v>261</v>
      </c>
      <c r="V24" s="124">
        <v>20</v>
      </c>
      <c r="W24" s="49">
        <v>21</v>
      </c>
      <c r="X24" s="30"/>
      <c r="Y24" s="30"/>
      <c r="Z24" s="251" t="s">
        <v>95</v>
      </c>
      <c r="AA24" s="22" t="s">
        <v>262</v>
      </c>
      <c r="AB24" s="207">
        <v>6</v>
      </c>
      <c r="AC24" s="65">
        <v>6.3</v>
      </c>
      <c r="AD24" s="30"/>
      <c r="AE24" s="30"/>
    </row>
    <row r="25" spans="1:31" ht="19.5" customHeight="1" x14ac:dyDescent="0.25">
      <c r="A25" s="251"/>
      <c r="B25" s="269"/>
      <c r="C25" s="51" t="s">
        <v>263</v>
      </c>
      <c r="D25" s="124">
        <v>4.7619047619047619</v>
      </c>
      <c r="E25" s="23">
        <v>5</v>
      </c>
      <c r="F25" s="28"/>
      <c r="G25" s="28"/>
      <c r="H25" s="251"/>
      <c r="I25" s="22" t="s">
        <v>264</v>
      </c>
      <c r="J25" s="124">
        <v>9.1428571428571423</v>
      </c>
      <c r="K25" s="49">
        <v>9.6</v>
      </c>
      <c r="L25" s="30"/>
      <c r="M25" s="30"/>
      <c r="N25" s="251"/>
      <c r="O25" s="22" t="s">
        <v>265</v>
      </c>
      <c r="P25" s="124">
        <v>1.4857142857142858</v>
      </c>
      <c r="Q25" s="49">
        <v>1.56</v>
      </c>
      <c r="R25" s="28"/>
      <c r="S25" s="28"/>
      <c r="T25" s="251"/>
      <c r="U25" s="22" t="s">
        <v>238</v>
      </c>
      <c r="V25" s="124">
        <v>20</v>
      </c>
      <c r="W25" s="49">
        <v>15.8</v>
      </c>
      <c r="X25" s="30"/>
      <c r="Y25" s="30"/>
      <c r="Z25" s="251"/>
      <c r="AA25" s="22" t="s">
        <v>266</v>
      </c>
      <c r="AB25" s="207">
        <v>30</v>
      </c>
      <c r="AC25" s="65">
        <v>31.5</v>
      </c>
      <c r="AD25" s="30"/>
      <c r="AE25" s="30"/>
    </row>
    <row r="26" spans="1:31" ht="19.5" customHeight="1" x14ac:dyDescent="0.25">
      <c r="A26" s="251"/>
      <c r="B26" s="269"/>
      <c r="C26" s="22" t="s">
        <v>267</v>
      </c>
      <c r="D26" s="124">
        <v>1.9047619047619047</v>
      </c>
      <c r="E26" s="23">
        <v>2</v>
      </c>
      <c r="F26" s="30"/>
      <c r="G26" s="30"/>
      <c r="H26" s="251"/>
      <c r="I26" s="22"/>
      <c r="J26" s="124"/>
      <c r="K26" s="49"/>
      <c r="L26" s="30"/>
      <c r="M26" s="30"/>
      <c r="N26" s="251"/>
      <c r="O26" s="26"/>
      <c r="P26" s="22"/>
      <c r="Q26" s="49"/>
      <c r="R26" s="30"/>
      <c r="S26" s="30"/>
      <c r="T26" s="251"/>
      <c r="U26" s="22" t="s">
        <v>268</v>
      </c>
      <c r="V26" s="124">
        <v>4.4761904761904763</v>
      </c>
      <c r="W26" s="49">
        <v>4.7</v>
      </c>
      <c r="X26" s="30"/>
      <c r="Y26" s="30"/>
      <c r="Z26" s="251"/>
      <c r="AA26" s="22" t="s">
        <v>269</v>
      </c>
      <c r="AB26" s="207">
        <v>11.904761904761905</v>
      </c>
      <c r="AC26" s="65">
        <v>12.5</v>
      </c>
      <c r="AD26" s="30"/>
      <c r="AE26" s="30"/>
    </row>
    <row r="27" spans="1:31" ht="19.5" customHeight="1" x14ac:dyDescent="0.25">
      <c r="A27" s="251"/>
      <c r="B27" s="269"/>
      <c r="C27" s="22"/>
      <c r="D27" s="22"/>
      <c r="E27" s="23"/>
      <c r="F27" s="30"/>
      <c r="G27" s="30"/>
      <c r="H27" s="251"/>
      <c r="I27" s="22"/>
      <c r="J27" s="22"/>
      <c r="K27" s="49"/>
      <c r="L27" s="28"/>
      <c r="M27" s="28"/>
      <c r="N27" s="251"/>
      <c r="O27" s="22"/>
      <c r="P27" s="22"/>
      <c r="Q27" s="49"/>
      <c r="R27" s="28"/>
      <c r="S27" s="28"/>
      <c r="T27" s="251"/>
      <c r="U27" s="22" t="s">
        <v>231</v>
      </c>
      <c r="V27" s="22">
        <v>10</v>
      </c>
      <c r="W27" s="49">
        <v>10.5</v>
      </c>
      <c r="X27" s="30"/>
      <c r="Y27" s="30"/>
      <c r="Z27" s="251"/>
      <c r="AA27" s="22"/>
      <c r="AB27" s="22"/>
      <c r="AC27" s="65"/>
      <c r="AD27" s="30"/>
      <c r="AE27" s="30"/>
    </row>
    <row r="28" spans="1:31" ht="19.5" customHeight="1" x14ac:dyDescent="0.25">
      <c r="A28" s="251"/>
      <c r="B28" s="269"/>
      <c r="C28" s="22"/>
      <c r="D28" s="22"/>
      <c r="E28" s="23"/>
      <c r="F28" s="30"/>
      <c r="G28" s="30"/>
      <c r="H28" s="251"/>
      <c r="I28" s="22"/>
      <c r="J28" s="22"/>
      <c r="K28" s="49"/>
      <c r="L28" s="30"/>
      <c r="M28" s="30"/>
      <c r="N28" s="251"/>
      <c r="O28" s="22"/>
      <c r="P28" s="22"/>
      <c r="Q28" s="49"/>
      <c r="R28" s="30"/>
      <c r="S28" s="30"/>
      <c r="T28" s="251"/>
      <c r="U28" s="22"/>
      <c r="V28" s="22"/>
      <c r="W28" s="49"/>
      <c r="X28" s="30"/>
      <c r="Y28" s="30"/>
      <c r="Z28" s="251"/>
      <c r="AA28" s="22"/>
      <c r="AB28" s="22"/>
      <c r="AC28" s="65"/>
      <c r="AD28" s="30"/>
      <c r="AE28" s="30"/>
    </row>
    <row r="29" spans="1:31" ht="19.5" x14ac:dyDescent="0.25">
      <c r="A29" s="260" t="s">
        <v>270</v>
      </c>
      <c r="B29" s="261"/>
      <c r="C29" s="22"/>
      <c r="D29" s="22"/>
      <c r="E29" s="23"/>
      <c r="F29" s="30"/>
      <c r="G29" s="30"/>
      <c r="H29" s="30" t="s">
        <v>270</v>
      </c>
      <c r="I29" s="22" t="s">
        <v>362</v>
      </c>
      <c r="J29" s="22">
        <v>1</v>
      </c>
      <c r="K29" s="49"/>
      <c r="L29" s="30"/>
      <c r="M29" s="30"/>
      <c r="N29" s="28" t="s">
        <v>270</v>
      </c>
      <c r="O29" s="22"/>
      <c r="P29" s="22"/>
      <c r="Q29" s="49"/>
      <c r="R29" s="30"/>
      <c r="S29" s="30"/>
      <c r="T29" s="28" t="s">
        <v>270</v>
      </c>
      <c r="U29" s="22" t="s">
        <v>27</v>
      </c>
      <c r="V29" s="22">
        <v>1</v>
      </c>
      <c r="W29" s="49"/>
      <c r="X29" s="30"/>
      <c r="Y29" s="30"/>
      <c r="Z29" s="28" t="s">
        <v>270</v>
      </c>
      <c r="AA29" s="22"/>
      <c r="AB29" s="22"/>
      <c r="AC29" s="49"/>
      <c r="AD29" s="30"/>
      <c r="AE29" s="30"/>
    </row>
    <row r="30" spans="1:31" ht="19.5" x14ac:dyDescent="0.25">
      <c r="A30" s="260" t="s">
        <v>271</v>
      </c>
      <c r="B30" s="261"/>
      <c r="C30" s="22"/>
      <c r="D30" s="22"/>
      <c r="E30" s="23"/>
      <c r="F30" s="30"/>
      <c r="G30" s="30"/>
      <c r="H30" s="30" t="s">
        <v>271</v>
      </c>
      <c r="I30" s="22" t="s">
        <v>363</v>
      </c>
      <c r="J30" s="22">
        <v>1</v>
      </c>
      <c r="K30" s="49"/>
      <c r="L30" s="30"/>
      <c r="M30" s="30"/>
      <c r="N30" s="28" t="s">
        <v>271</v>
      </c>
      <c r="O30" s="22"/>
      <c r="P30" s="22"/>
      <c r="Q30" s="49"/>
      <c r="R30" s="30"/>
      <c r="S30" s="30"/>
      <c r="T30" s="28" t="s">
        <v>271</v>
      </c>
      <c r="U30" s="22" t="s">
        <v>27</v>
      </c>
      <c r="V30" s="22"/>
      <c r="W30" s="49"/>
      <c r="X30" s="30"/>
      <c r="Y30" s="30"/>
      <c r="Z30" s="28" t="s">
        <v>271</v>
      </c>
      <c r="AA30" s="22"/>
      <c r="AB30" s="22"/>
      <c r="AC30" s="49"/>
      <c r="AD30" s="30"/>
      <c r="AE30" s="30"/>
    </row>
    <row r="31" spans="1:31" ht="19.5" x14ac:dyDescent="0.25">
      <c r="A31" s="259" t="s">
        <v>272</v>
      </c>
      <c r="B31" s="31" t="s">
        <v>273</v>
      </c>
      <c r="C31" s="34"/>
      <c r="D31" s="32"/>
      <c r="E31" s="36"/>
      <c r="F31" s="67"/>
      <c r="G31" s="120">
        <v>5</v>
      </c>
      <c r="H31" s="32" t="s">
        <v>273</v>
      </c>
      <c r="I31" s="32"/>
      <c r="J31" s="32"/>
      <c r="K31" s="52"/>
      <c r="L31" s="67"/>
      <c r="M31" s="120">
        <v>5</v>
      </c>
      <c r="N31" s="32" t="s">
        <v>273</v>
      </c>
      <c r="O31" s="34"/>
      <c r="P31" s="35"/>
      <c r="Q31" s="52"/>
      <c r="R31" s="67"/>
      <c r="S31" s="120">
        <v>2.6444444444444448</v>
      </c>
      <c r="T31" s="32" t="s">
        <v>273</v>
      </c>
      <c r="U31" s="34"/>
      <c r="V31" s="35"/>
      <c r="W31" s="52"/>
      <c r="X31" s="67"/>
      <c r="Y31" s="120">
        <v>5.8</v>
      </c>
      <c r="Z31" s="32" t="s">
        <v>273</v>
      </c>
      <c r="AA31" s="34"/>
      <c r="AB31" s="35"/>
      <c r="AC31" s="53"/>
      <c r="AD31" s="67"/>
      <c r="AE31" s="120">
        <v>5.5</v>
      </c>
    </row>
    <row r="32" spans="1:31" ht="19.5" x14ac:dyDescent="0.25">
      <c r="A32" s="259"/>
      <c r="B32" s="31" t="s">
        <v>274</v>
      </c>
      <c r="C32" s="34"/>
      <c r="D32" s="32"/>
      <c r="E32" s="36"/>
      <c r="F32" s="67"/>
      <c r="G32" s="120">
        <v>2.0952380952380949</v>
      </c>
      <c r="H32" s="32" t="s">
        <v>274</v>
      </c>
      <c r="I32" s="32"/>
      <c r="J32" s="32"/>
      <c r="K32" s="52"/>
      <c r="L32" s="67"/>
      <c r="M32" s="120">
        <v>1.638095238095238</v>
      </c>
      <c r="N32" s="32" t="s">
        <v>274</v>
      </c>
      <c r="O32" s="34"/>
      <c r="P32" s="35"/>
      <c r="Q32" s="52"/>
      <c r="R32" s="67"/>
      <c r="S32" s="120">
        <v>2.4761904761904763</v>
      </c>
      <c r="T32" s="32" t="s">
        <v>274</v>
      </c>
      <c r="U32" s="34"/>
      <c r="V32" s="35"/>
      <c r="W32" s="52"/>
      <c r="X32" s="67"/>
      <c r="Y32" s="120">
        <v>2.4</v>
      </c>
      <c r="Z32" s="32" t="s">
        <v>274</v>
      </c>
      <c r="AA32" s="34"/>
      <c r="AB32" s="35"/>
      <c r="AC32" s="53"/>
      <c r="AD32" s="67"/>
      <c r="AE32" s="120">
        <v>2.2000000000000002</v>
      </c>
    </row>
    <row r="33" spans="1:31" ht="19.5" x14ac:dyDescent="0.25">
      <c r="A33" s="259"/>
      <c r="B33" s="31" t="s">
        <v>275</v>
      </c>
      <c r="C33" s="34"/>
      <c r="D33" s="32"/>
      <c r="E33" s="36"/>
      <c r="F33" s="67"/>
      <c r="G33" s="120">
        <v>2.5752380952380953</v>
      </c>
      <c r="H33" s="32" t="s">
        <v>275</v>
      </c>
      <c r="I33" s="32"/>
      <c r="J33" s="32"/>
      <c r="K33" s="52"/>
      <c r="L33" s="67"/>
      <c r="M33" s="120">
        <v>1.6702857142857144</v>
      </c>
      <c r="N33" s="32" t="s">
        <v>275</v>
      </c>
      <c r="O33" s="34"/>
      <c r="P33" s="35"/>
      <c r="Q33" s="52"/>
      <c r="R33" s="67"/>
      <c r="S33" s="120">
        <v>1.3756190476190477</v>
      </c>
      <c r="T33" s="32" t="s">
        <v>275</v>
      </c>
      <c r="U33" s="34"/>
      <c r="V33" s="35"/>
      <c r="W33" s="52"/>
      <c r="X33" s="67"/>
      <c r="Y33" s="120">
        <v>1.3</v>
      </c>
      <c r="Z33" s="32" t="s">
        <v>275</v>
      </c>
      <c r="AA33" s="34"/>
      <c r="AB33" s="35"/>
      <c r="AC33" s="53"/>
      <c r="AD33" s="67"/>
      <c r="AE33" s="120">
        <v>1.5</v>
      </c>
    </row>
    <row r="34" spans="1:31" ht="19.5" x14ac:dyDescent="0.25">
      <c r="A34" s="259"/>
      <c r="B34" s="40" t="s">
        <v>276</v>
      </c>
      <c r="C34" s="34"/>
      <c r="D34" s="32"/>
      <c r="E34" s="36"/>
      <c r="F34" s="123"/>
      <c r="G34" s="120">
        <v>0</v>
      </c>
      <c r="H34" s="40" t="s">
        <v>276</v>
      </c>
      <c r="I34" s="32"/>
      <c r="J34" s="32"/>
      <c r="K34" s="52"/>
      <c r="L34" s="123"/>
      <c r="M34" s="120">
        <v>1</v>
      </c>
      <c r="N34" s="40" t="s">
        <v>276</v>
      </c>
      <c r="O34" s="34"/>
      <c r="P34" s="35"/>
      <c r="Q34" s="52"/>
      <c r="R34" s="123"/>
      <c r="S34" s="120">
        <v>0</v>
      </c>
      <c r="T34" s="40" t="s">
        <v>276</v>
      </c>
      <c r="U34" s="34"/>
      <c r="V34" s="35"/>
      <c r="W34" s="52"/>
      <c r="X34" s="123"/>
      <c r="Y34" s="120">
        <v>1</v>
      </c>
      <c r="Z34" s="40" t="s">
        <v>276</v>
      </c>
      <c r="AA34" s="34"/>
      <c r="AB34" s="35"/>
      <c r="AC34" s="53"/>
      <c r="AD34" s="123"/>
      <c r="AE34" s="120">
        <v>0</v>
      </c>
    </row>
    <row r="35" spans="1:31" ht="19.5" x14ac:dyDescent="0.25">
      <c r="A35" s="259"/>
      <c r="B35" s="31" t="s">
        <v>277</v>
      </c>
      <c r="C35" s="34"/>
      <c r="D35" s="32"/>
      <c r="E35" s="36"/>
      <c r="F35" s="123"/>
      <c r="G35" s="120">
        <v>0</v>
      </c>
      <c r="H35" s="31" t="s">
        <v>277</v>
      </c>
      <c r="I35" s="32"/>
      <c r="J35" s="32"/>
      <c r="K35" s="52"/>
      <c r="L35" s="123"/>
      <c r="M35" s="120">
        <v>1</v>
      </c>
      <c r="N35" s="31" t="s">
        <v>277</v>
      </c>
      <c r="O35" s="34"/>
      <c r="P35" s="35"/>
      <c r="Q35" s="52"/>
      <c r="R35" s="123"/>
      <c r="S35" s="120">
        <v>0</v>
      </c>
      <c r="T35" s="31" t="s">
        <v>277</v>
      </c>
      <c r="U35" s="34"/>
      <c r="V35" s="35"/>
      <c r="W35" s="52"/>
      <c r="X35" s="123"/>
      <c r="Y35" s="120">
        <v>0</v>
      </c>
      <c r="Z35" s="31" t="s">
        <v>277</v>
      </c>
      <c r="AA35" s="34"/>
      <c r="AB35" s="35"/>
      <c r="AC35" s="53"/>
      <c r="AD35" s="123"/>
      <c r="AE35" s="120">
        <v>0</v>
      </c>
    </row>
    <row r="36" spans="1:31" ht="19.5" x14ac:dyDescent="0.25">
      <c r="A36" s="259"/>
      <c r="B36" s="31" t="s">
        <v>278</v>
      </c>
      <c r="C36" s="34"/>
      <c r="D36" s="32"/>
      <c r="E36" s="36"/>
      <c r="F36" s="123"/>
      <c r="G36" s="120">
        <v>2.753968253968254</v>
      </c>
      <c r="H36" s="32" t="s">
        <v>279</v>
      </c>
      <c r="I36" s="32"/>
      <c r="J36" s="32"/>
      <c r="K36" s="52"/>
      <c r="L36" s="123"/>
      <c r="M36" s="120">
        <v>4.4519480519480519</v>
      </c>
      <c r="N36" s="32" t="s">
        <v>279</v>
      </c>
      <c r="O36" s="34"/>
      <c r="P36" s="35"/>
      <c r="Q36" s="52"/>
      <c r="R36" s="123"/>
      <c r="S36" s="120">
        <v>3.0884353741496602</v>
      </c>
      <c r="T36" s="32" t="s">
        <v>279</v>
      </c>
      <c r="U36" s="34"/>
      <c r="V36" s="35"/>
      <c r="W36" s="52"/>
      <c r="X36" s="123"/>
      <c r="Y36" s="120">
        <v>2.5</v>
      </c>
      <c r="Z36" s="32" t="s">
        <v>279</v>
      </c>
      <c r="AA36" s="34"/>
      <c r="AB36" s="35"/>
      <c r="AC36" s="53"/>
      <c r="AD36" s="123"/>
      <c r="AE36" s="120">
        <v>2.5</v>
      </c>
    </row>
    <row r="37" spans="1:31" ht="19.5" x14ac:dyDescent="0.25">
      <c r="A37" s="259"/>
      <c r="B37" s="31" t="s">
        <v>280</v>
      </c>
      <c r="C37" s="118"/>
      <c r="D37" s="118"/>
      <c r="E37" s="36"/>
      <c r="F37" s="116"/>
      <c r="G37" s="117">
        <v>715</v>
      </c>
      <c r="H37" s="122" t="s">
        <v>280</v>
      </c>
      <c r="I37" s="121"/>
      <c r="J37" s="36"/>
      <c r="K37" s="117"/>
      <c r="L37" s="116"/>
      <c r="M37" s="117">
        <v>979.36753246753244</v>
      </c>
      <c r="N37" s="119" t="s">
        <v>280</v>
      </c>
      <c r="O37" s="118"/>
      <c r="P37" s="36"/>
      <c r="Q37" s="117"/>
      <c r="R37" s="116"/>
      <c r="S37" s="117">
        <v>562.5628117913833</v>
      </c>
      <c r="T37" s="119" t="s">
        <v>280</v>
      </c>
      <c r="U37" s="118"/>
      <c r="V37" s="36"/>
      <c r="W37" s="117"/>
      <c r="X37" s="116"/>
      <c r="Y37" s="117">
        <v>775.15</v>
      </c>
      <c r="Z37" s="119" t="s">
        <v>280</v>
      </c>
      <c r="AA37" s="118"/>
      <c r="AB37" s="36"/>
      <c r="AC37" s="117"/>
      <c r="AD37" s="116"/>
      <c r="AE37" s="117">
        <v>709</v>
      </c>
    </row>
    <row r="38" spans="1:31" s="7" customFormat="1" ht="19.5" x14ac:dyDescent="0.25">
      <c r="A38" s="165" t="s">
        <v>219</v>
      </c>
      <c r="B38" s="169"/>
      <c r="C38" s="170"/>
      <c r="D38" s="171"/>
      <c r="E38" s="172"/>
      <c r="F38" s="173"/>
      <c r="G38" s="185"/>
      <c r="H38" s="165" t="s">
        <v>219</v>
      </c>
      <c r="I38" s="187"/>
      <c r="J38" s="185"/>
      <c r="K38" s="186"/>
      <c r="L38" s="170"/>
      <c r="M38" s="171"/>
      <c r="N38" s="188" t="s">
        <v>219</v>
      </c>
      <c r="O38" s="189"/>
      <c r="P38" s="172"/>
      <c r="Q38" s="173"/>
      <c r="R38" s="185"/>
      <c r="S38" s="186"/>
      <c r="T38" s="190" t="s">
        <v>219</v>
      </c>
      <c r="U38" s="185"/>
      <c r="V38" s="185"/>
      <c r="W38" s="185"/>
      <c r="X38" s="185"/>
      <c r="Y38" s="185"/>
      <c r="Z38" s="190" t="s">
        <v>219</v>
      </c>
      <c r="AA38" s="192"/>
      <c r="AB38" s="185"/>
      <c r="AC38" s="185"/>
      <c r="AD38" s="185"/>
      <c r="AE38" s="185"/>
    </row>
    <row r="39" spans="1:31" s="7" customFormat="1" ht="21" x14ac:dyDescent="0.25">
      <c r="A39" s="41" t="s">
        <v>220</v>
      </c>
      <c r="B39" s="42"/>
      <c r="C39" s="43"/>
      <c r="D39" s="43"/>
      <c r="E39" s="43"/>
      <c r="F39" s="44"/>
      <c r="G39" s="44"/>
      <c r="H39" s="45"/>
      <c r="I39" s="46"/>
      <c r="J39" s="43"/>
      <c r="K39" s="46"/>
      <c r="L39" s="45" t="s">
        <v>221</v>
      </c>
      <c r="M39" s="45"/>
      <c r="N39" s="47"/>
      <c r="O39" s="46"/>
      <c r="P39" s="46"/>
      <c r="Q39" s="46"/>
      <c r="R39" s="45"/>
      <c r="S39" s="45"/>
      <c r="T39" s="45" t="s">
        <v>222</v>
      </c>
      <c r="U39" s="46"/>
      <c r="V39" s="43"/>
      <c r="W39" s="43"/>
      <c r="X39" s="46"/>
      <c r="Y39" s="46"/>
      <c r="Z39" s="48" t="s">
        <v>223</v>
      </c>
      <c r="AA39" s="43"/>
      <c r="AB39" s="43"/>
      <c r="AC39" s="46"/>
      <c r="AD39" s="45"/>
      <c r="AE39" s="45"/>
    </row>
  </sheetData>
  <mergeCells count="44">
    <mergeCell ref="T21:T23"/>
    <mergeCell ref="Z21:Z23"/>
    <mergeCell ref="H24:H28"/>
    <mergeCell ref="N24:N28"/>
    <mergeCell ref="T24:T28"/>
    <mergeCell ref="Z24:Z28"/>
    <mergeCell ref="H21:H23"/>
    <mergeCell ref="N21:N23"/>
    <mergeCell ref="N5:N8"/>
    <mergeCell ref="T9:T12"/>
    <mergeCell ref="Z9:Z12"/>
    <mergeCell ref="H13:H20"/>
    <mergeCell ref="N13:N20"/>
    <mergeCell ref="T13:T20"/>
    <mergeCell ref="Z13:Z20"/>
    <mergeCell ref="H9:H12"/>
    <mergeCell ref="N9:N12"/>
    <mergeCell ref="A31:A37"/>
    <mergeCell ref="A21:A23"/>
    <mergeCell ref="B9:B12"/>
    <mergeCell ref="A30:B30"/>
    <mergeCell ref="A24:A28"/>
    <mergeCell ref="A29:B29"/>
    <mergeCell ref="B24:B28"/>
    <mergeCell ref="B21:B23"/>
    <mergeCell ref="A13:A20"/>
    <mergeCell ref="B13:B20"/>
    <mergeCell ref="A9:A12"/>
    <mergeCell ref="D3:G3"/>
    <mergeCell ref="A5:A8"/>
    <mergeCell ref="B3:C3"/>
    <mergeCell ref="B5:B8"/>
    <mergeCell ref="A1:AD1"/>
    <mergeCell ref="T3:U3"/>
    <mergeCell ref="V3:Y3"/>
    <mergeCell ref="Z3:AA3"/>
    <mergeCell ref="AB3:AE3"/>
    <mergeCell ref="T5:T8"/>
    <mergeCell ref="Z5:Z8"/>
    <mergeCell ref="H3:I3"/>
    <mergeCell ref="J3:M3"/>
    <mergeCell ref="N3:O3"/>
    <mergeCell ref="P3:S3"/>
    <mergeCell ref="H5:H8"/>
  </mergeCells>
  <phoneticPr fontId="22" type="noConversion"/>
  <printOptions horizontalCentered="1" verticalCentered="1"/>
  <pageMargins left="0" right="0" top="0" bottom="0" header="0" footer="0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0"/>
  <sheetViews>
    <sheetView view="pageBreakPreview" zoomScale="55" zoomScaleSheetLayoutView="55" workbookViewId="0">
      <pane xSplit="2" ySplit="1" topLeftCell="C2" activePane="bottomRight" state="frozen"/>
      <selection sqref="A1:XFD1048576"/>
      <selection pane="topRight" sqref="A1:XFD1048576"/>
      <selection pane="bottomLeft" sqref="A1:XFD1048576"/>
      <selection pane="bottomRight" activeCell="Q16" sqref="Q16"/>
    </sheetView>
  </sheetViews>
  <sheetFormatPr defaultColWidth="8.875" defaultRowHeight="19.5" x14ac:dyDescent="0.25"/>
  <cols>
    <col min="1" max="1" width="6.625" style="84" customWidth="1"/>
    <col min="2" max="2" width="9.375" style="83" customWidth="1"/>
    <col min="3" max="3" width="9.75" style="84" customWidth="1"/>
    <col min="4" max="4" width="7.875" style="84" customWidth="1"/>
    <col min="5" max="5" width="9.375" style="84" customWidth="1"/>
    <col min="6" max="6" width="9.875" style="85" customWidth="1"/>
    <col min="7" max="7" width="8.5" style="85" customWidth="1"/>
    <col min="8" max="8" width="9.375" style="86" customWidth="1"/>
    <col min="9" max="9" width="14.125" style="79" customWidth="1"/>
    <col min="10" max="10" width="6.25" style="79" customWidth="1"/>
    <col min="11" max="11" width="9.375" style="86" customWidth="1"/>
    <col min="12" max="12" width="9.875" style="79" customWidth="1"/>
    <col min="13" max="13" width="8.5" style="79" customWidth="1"/>
    <col min="14" max="14" width="9.375" style="86" customWidth="1"/>
    <col min="15" max="15" width="13.75" style="79" customWidth="1"/>
    <col min="16" max="16" width="8.5" style="79" customWidth="1"/>
    <col min="17" max="17" width="9.375" style="86" customWidth="1"/>
    <col min="18" max="18" width="9.875" style="79" customWidth="1"/>
    <col min="19" max="19" width="8.5" style="79" customWidth="1"/>
    <col min="20" max="20" width="9.375" style="86" customWidth="1"/>
    <col min="21" max="21" width="13" style="79" customWidth="1"/>
    <col min="22" max="22" width="7.5" style="79" customWidth="1"/>
    <col min="23" max="23" width="9.375" style="79" customWidth="1"/>
    <col min="24" max="24" width="9.875" style="86" customWidth="1"/>
    <col min="25" max="25" width="8.5" style="86" customWidth="1"/>
    <col min="26" max="26" width="8.25" style="199" customWidth="1"/>
    <col min="27" max="27" width="10.125" style="200" customWidth="1"/>
    <col min="28" max="29" width="6.625" style="200" customWidth="1"/>
    <col min="30" max="30" width="9.375" style="86" customWidth="1"/>
    <col min="31" max="31" width="11.375" style="79" customWidth="1"/>
    <col min="32" max="32" width="7.25" style="87" customWidth="1"/>
    <col min="33" max="33" width="9.375" style="88" customWidth="1"/>
    <col min="34" max="34" width="9.875" style="86" customWidth="1"/>
    <col min="35" max="35" width="8.5" style="86" customWidth="1"/>
    <col min="36" max="36" width="5.5" style="199" customWidth="1"/>
    <col min="37" max="37" width="5.75" style="200" customWidth="1"/>
    <col min="38" max="39" width="6.625" style="200" customWidth="1"/>
    <col min="40" max="40" width="23.75" style="78" bestFit="1" customWidth="1"/>
    <col min="41" max="49" width="8.875" style="78"/>
    <col min="50" max="16384" width="8.875" style="79"/>
  </cols>
  <sheetData>
    <row r="1" spans="1:49" ht="28.15" customHeight="1" x14ac:dyDescent="0.25">
      <c r="A1" s="255" t="s">
        <v>31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176"/>
      <c r="AJ1" s="197"/>
      <c r="AK1" s="197"/>
      <c r="AL1" s="197"/>
      <c r="AM1" s="197"/>
      <c r="AN1" s="79"/>
      <c r="AO1" s="79"/>
      <c r="AP1" s="79"/>
      <c r="AQ1" s="79"/>
      <c r="AR1" s="79"/>
      <c r="AS1" s="79"/>
      <c r="AT1" s="79"/>
      <c r="AU1" s="79"/>
      <c r="AV1" s="79"/>
      <c r="AW1" s="79"/>
    </row>
    <row r="2" spans="1:49" s="13" customFormat="1" x14ac:dyDescent="0.25">
      <c r="A2" s="18" t="s">
        <v>302</v>
      </c>
      <c r="B2" s="19"/>
      <c r="C2" s="19"/>
      <c r="D2" s="13">
        <f>[2]第1週國中!D2</f>
        <v>1050</v>
      </c>
      <c r="E2" s="20"/>
      <c r="F2" s="19"/>
      <c r="G2" s="19"/>
      <c r="H2" s="21"/>
      <c r="I2" s="21"/>
      <c r="K2" s="21"/>
      <c r="O2" s="13" t="s">
        <v>372</v>
      </c>
      <c r="Q2" s="21"/>
      <c r="W2" s="21"/>
      <c r="Z2" s="179"/>
      <c r="AA2" s="179"/>
      <c r="AB2" s="179"/>
      <c r="AC2" s="179"/>
      <c r="AD2" s="13" t="s">
        <v>303</v>
      </c>
      <c r="AJ2" s="179"/>
      <c r="AK2" s="179"/>
      <c r="AL2" s="179"/>
      <c r="AM2" s="179"/>
    </row>
    <row r="3" spans="1:49" s="80" customFormat="1" x14ac:dyDescent="0.25">
      <c r="A3" s="63" t="s">
        <v>304</v>
      </c>
      <c r="B3" s="256">
        <f>[2]菜單總表!A13</f>
        <v>44214</v>
      </c>
      <c r="C3" s="272"/>
      <c r="D3" s="252">
        <f>B3</f>
        <v>44214</v>
      </c>
      <c r="E3" s="253"/>
      <c r="F3" s="253"/>
      <c r="G3" s="254"/>
      <c r="H3" s="256">
        <f>[2]菜單總表!A14</f>
        <v>44215</v>
      </c>
      <c r="I3" s="272"/>
      <c r="J3" s="252">
        <f>H3</f>
        <v>44215</v>
      </c>
      <c r="K3" s="253"/>
      <c r="L3" s="253"/>
      <c r="M3" s="254"/>
      <c r="N3" s="256">
        <f>[2]菜單總表!A15</f>
        <v>44216</v>
      </c>
      <c r="O3" s="272"/>
      <c r="P3" s="252">
        <f>N3</f>
        <v>44216</v>
      </c>
      <c r="Q3" s="253"/>
      <c r="R3" s="253"/>
      <c r="S3" s="254"/>
      <c r="T3" s="256"/>
      <c r="U3" s="272"/>
      <c r="V3" s="252"/>
      <c r="W3" s="253"/>
      <c r="X3" s="253"/>
      <c r="Y3" s="254"/>
      <c r="Z3" s="256"/>
      <c r="AA3" s="272"/>
      <c r="AB3" s="252"/>
      <c r="AC3" s="253"/>
      <c r="AD3" s="253"/>
      <c r="AE3" s="254"/>
    </row>
    <row r="4" spans="1:49" s="81" customFormat="1" ht="33" x14ac:dyDescent="0.25">
      <c r="A4" s="57" t="s">
        <v>305</v>
      </c>
      <c r="B4" s="113" t="s">
        <v>51</v>
      </c>
      <c r="C4" s="113" t="s">
        <v>50</v>
      </c>
      <c r="D4" s="113" t="s">
        <v>49</v>
      </c>
      <c r="E4" s="113" t="s">
        <v>48</v>
      </c>
      <c r="F4" s="113" t="s">
        <v>306</v>
      </c>
      <c r="G4" s="112" t="s">
        <v>307</v>
      </c>
      <c r="H4" s="113" t="s">
        <v>51</v>
      </c>
      <c r="I4" s="113" t="s">
        <v>50</v>
      </c>
      <c r="J4" s="113" t="s">
        <v>49</v>
      </c>
      <c r="K4" s="113" t="s">
        <v>48</v>
      </c>
      <c r="L4" s="113" t="s">
        <v>306</v>
      </c>
      <c r="M4" s="112" t="s">
        <v>307</v>
      </c>
      <c r="N4" s="113" t="s">
        <v>51</v>
      </c>
      <c r="O4" s="113" t="s">
        <v>50</v>
      </c>
      <c r="P4" s="113" t="s">
        <v>49</v>
      </c>
      <c r="Q4" s="113" t="s">
        <v>48</v>
      </c>
      <c r="R4" s="113" t="s">
        <v>306</v>
      </c>
      <c r="S4" s="112" t="s">
        <v>307</v>
      </c>
      <c r="T4" s="113"/>
      <c r="U4" s="113"/>
      <c r="V4" s="113"/>
      <c r="W4" s="113"/>
      <c r="X4" s="113"/>
      <c r="Y4" s="112"/>
      <c r="Z4" s="113"/>
      <c r="AA4" s="113"/>
      <c r="AB4" s="113"/>
      <c r="AC4" s="113"/>
      <c r="AD4" s="113"/>
      <c r="AE4" s="112"/>
    </row>
    <row r="5" spans="1:49" s="82" customFormat="1" ht="19.5" customHeight="1" x14ac:dyDescent="0.25">
      <c r="A5" s="251" t="str">
        <f>[2]菜單總表!C2</f>
        <v>主食</v>
      </c>
      <c r="B5" s="251" t="str">
        <f>[2]菜單總表!C13</f>
        <v>糙米飯</v>
      </c>
      <c r="C5" s="22" t="s">
        <v>308</v>
      </c>
      <c r="D5" s="22">
        <f>E5*1000/D2</f>
        <v>100</v>
      </c>
      <c r="E5" s="49">
        <v>105</v>
      </c>
      <c r="F5" s="30"/>
      <c r="G5" s="30"/>
      <c r="H5" s="250" t="str">
        <f>[2]菜單總表!C14</f>
        <v>小米飯</v>
      </c>
      <c r="I5" s="22" t="s">
        <v>309</v>
      </c>
      <c r="J5" s="22">
        <f>K5*1000/D2</f>
        <v>6</v>
      </c>
      <c r="K5" s="49">
        <f>10.5*600/1000</f>
        <v>6.3</v>
      </c>
      <c r="L5" s="30"/>
      <c r="M5" s="30"/>
      <c r="N5" s="250" t="str">
        <f>[2]菜單總表!C15</f>
        <v>風味餐</v>
      </c>
      <c r="O5" s="22" t="s">
        <v>52</v>
      </c>
      <c r="P5" s="124">
        <f>Q5*1000/D2</f>
        <v>85.047619047619051</v>
      </c>
      <c r="Q5" s="210">
        <v>89.3</v>
      </c>
      <c r="R5" s="22"/>
      <c r="S5" s="22"/>
      <c r="T5" s="266"/>
      <c r="U5" s="22"/>
      <c r="V5" s="22"/>
      <c r="W5" s="49"/>
      <c r="X5" s="22"/>
      <c r="Y5" s="22"/>
      <c r="Z5" s="250"/>
      <c r="AA5" s="22"/>
      <c r="AB5" s="22"/>
      <c r="AC5" s="23"/>
      <c r="AD5" s="30"/>
      <c r="AE5" s="30"/>
    </row>
    <row r="6" spans="1:49" s="82" customFormat="1" ht="19.5" customHeight="1" x14ac:dyDescent="0.25">
      <c r="A6" s="251"/>
      <c r="B6" s="251"/>
      <c r="C6" s="22"/>
      <c r="D6" s="22"/>
      <c r="E6" s="49"/>
      <c r="F6" s="30"/>
      <c r="G6" s="30"/>
      <c r="H6" s="250"/>
      <c r="I6" s="22" t="s">
        <v>47</v>
      </c>
      <c r="J6" s="22">
        <f>K6*1000/D2</f>
        <v>94</v>
      </c>
      <c r="K6" s="49">
        <v>98.7</v>
      </c>
      <c r="L6" s="28"/>
      <c r="M6" s="28"/>
      <c r="N6" s="250"/>
      <c r="O6" s="22" t="s">
        <v>310</v>
      </c>
      <c r="P6" s="124">
        <f>Q6*1000/D2</f>
        <v>12</v>
      </c>
      <c r="Q6" s="210">
        <v>12.6</v>
      </c>
      <c r="R6" s="30" t="s">
        <v>311</v>
      </c>
      <c r="S6" s="22"/>
      <c r="T6" s="267"/>
      <c r="U6" s="22"/>
      <c r="V6" s="22"/>
      <c r="W6" s="49"/>
      <c r="X6" s="22"/>
      <c r="Y6" s="22"/>
      <c r="Z6" s="257"/>
      <c r="AA6" s="22"/>
      <c r="AB6" s="22"/>
      <c r="AC6" s="23"/>
      <c r="AD6" s="30"/>
      <c r="AE6" s="30"/>
    </row>
    <row r="7" spans="1:49" s="82" customFormat="1" ht="19.5" customHeight="1" x14ac:dyDescent="0.25">
      <c r="A7" s="251"/>
      <c r="B7" s="251"/>
      <c r="C7" s="22"/>
      <c r="D7" s="22"/>
      <c r="E7" s="49"/>
      <c r="F7" s="30"/>
      <c r="G7" s="30"/>
      <c r="H7" s="250"/>
      <c r="I7" s="22"/>
      <c r="J7" s="22"/>
      <c r="K7" s="49"/>
      <c r="L7" s="30"/>
      <c r="M7" s="30"/>
      <c r="N7" s="250"/>
      <c r="O7" s="22" t="s">
        <v>312</v>
      </c>
      <c r="P7" s="124">
        <f>Q7*1000/D2</f>
        <v>1.0285714285714285</v>
      </c>
      <c r="Q7" s="210">
        <f>1.8*600/1000</f>
        <v>1.08</v>
      </c>
      <c r="R7" s="30"/>
      <c r="S7" s="30"/>
      <c r="T7" s="267"/>
      <c r="U7" s="22"/>
      <c r="V7" s="22"/>
      <c r="W7" s="49"/>
      <c r="X7" s="22"/>
      <c r="Y7" s="22"/>
      <c r="Z7" s="257"/>
      <c r="AA7" s="22"/>
      <c r="AB7" s="22"/>
      <c r="AC7" s="23"/>
      <c r="AD7" s="30"/>
      <c r="AE7" s="30"/>
    </row>
    <row r="8" spans="1:49" s="82" customFormat="1" ht="19.5" customHeight="1" x14ac:dyDescent="0.25">
      <c r="A8" s="251"/>
      <c r="B8" s="251"/>
      <c r="C8" s="22"/>
      <c r="D8" s="22"/>
      <c r="E8" s="49"/>
      <c r="F8" s="30"/>
      <c r="G8" s="30"/>
      <c r="H8" s="250"/>
      <c r="I8" s="22"/>
      <c r="J8" s="22"/>
      <c r="K8" s="49"/>
      <c r="L8" s="30"/>
      <c r="M8" s="30"/>
      <c r="N8" s="250"/>
      <c r="O8" s="22" t="s">
        <v>313</v>
      </c>
      <c r="P8" s="124">
        <f>Q8*1000/D2</f>
        <v>25.047619047619047</v>
      </c>
      <c r="Q8" s="210">
        <v>26.3</v>
      </c>
      <c r="R8" s="30" t="s">
        <v>143</v>
      </c>
      <c r="S8" s="30"/>
      <c r="T8" s="268"/>
      <c r="U8" s="22"/>
      <c r="V8" s="22"/>
      <c r="W8" s="49"/>
      <c r="X8" s="22"/>
      <c r="Y8" s="22"/>
      <c r="Z8" s="257"/>
      <c r="AA8" s="27"/>
      <c r="AB8" s="22"/>
      <c r="AC8" s="23"/>
      <c r="AD8" s="30"/>
      <c r="AE8" s="30"/>
    </row>
    <row r="9" spans="1:49" s="82" customFormat="1" ht="19.5" customHeight="1" x14ac:dyDescent="0.25">
      <c r="A9" s="251" t="str">
        <f>[2]菜單總表!D2</f>
        <v>主菜</v>
      </c>
      <c r="B9" s="271" t="str">
        <f>[2]菜單總表!D13</f>
        <v>咖哩雞丁</v>
      </c>
      <c r="C9" s="22" t="s">
        <v>314</v>
      </c>
      <c r="D9" s="124">
        <v>4</v>
      </c>
      <c r="E9" s="210">
        <v>4</v>
      </c>
      <c r="F9" s="30"/>
      <c r="G9" s="30"/>
      <c r="H9" s="251" t="str">
        <f>[2]菜單總表!D14</f>
        <v>梅林排骨</v>
      </c>
      <c r="I9" s="22" t="s">
        <v>53</v>
      </c>
      <c r="J9" s="22">
        <f>K9*1000/D2</f>
        <v>38</v>
      </c>
      <c r="K9" s="49">
        <v>39.9</v>
      </c>
      <c r="L9" s="30" t="s">
        <v>315</v>
      </c>
      <c r="M9" s="30"/>
      <c r="N9" s="251" t="str">
        <f>[2]菜單總表!D15</f>
        <v>什錦飯湯</v>
      </c>
      <c r="O9" s="22" t="s">
        <v>316</v>
      </c>
      <c r="P9" s="124">
        <v>20</v>
      </c>
      <c r="Q9" s="210">
        <f>P9*1050/1000</f>
        <v>21</v>
      </c>
      <c r="R9" s="30"/>
      <c r="S9" s="30"/>
      <c r="T9" s="262"/>
      <c r="U9" s="22"/>
      <c r="V9" s="22"/>
      <c r="W9" s="49"/>
      <c r="X9" s="30"/>
      <c r="Y9" s="30"/>
      <c r="Z9" s="251"/>
      <c r="AA9" s="22"/>
      <c r="AB9" s="22"/>
      <c r="AC9" s="23"/>
      <c r="AD9" s="30"/>
      <c r="AE9" s="30"/>
    </row>
    <row r="10" spans="1:49" s="82" customFormat="1" ht="19.5" customHeight="1" x14ac:dyDescent="0.25">
      <c r="A10" s="251"/>
      <c r="B10" s="271"/>
      <c r="C10" s="51" t="s">
        <v>317</v>
      </c>
      <c r="D10" s="124">
        <f>E10*1000/D2</f>
        <v>74.476190476190482</v>
      </c>
      <c r="E10" s="210">
        <v>78.2</v>
      </c>
      <c r="F10" s="30" t="s">
        <v>143</v>
      </c>
      <c r="G10" s="30"/>
      <c r="H10" s="251"/>
      <c r="I10" s="22" t="s">
        <v>318</v>
      </c>
      <c r="J10" s="22">
        <f>K10*1000/D2</f>
        <v>29.047619047619047</v>
      </c>
      <c r="K10" s="49">
        <v>30.5</v>
      </c>
      <c r="L10" s="30" t="s">
        <v>315</v>
      </c>
      <c r="M10" s="30"/>
      <c r="N10" s="251"/>
      <c r="O10" s="22" t="s">
        <v>319</v>
      </c>
      <c r="P10" s="124">
        <f>Q10*1000/D2</f>
        <v>6</v>
      </c>
      <c r="Q10" s="210">
        <v>6.3</v>
      </c>
      <c r="R10" s="30"/>
      <c r="S10" s="30"/>
      <c r="T10" s="263"/>
      <c r="U10" s="22"/>
      <c r="V10" s="22"/>
      <c r="W10" s="49"/>
      <c r="X10" s="30"/>
      <c r="Y10" s="30"/>
      <c r="Z10" s="257"/>
      <c r="AA10" s="22"/>
      <c r="AB10" s="22"/>
      <c r="AC10" s="23"/>
      <c r="AD10" s="30"/>
      <c r="AE10" s="30"/>
    </row>
    <row r="11" spans="1:49" s="82" customFormat="1" ht="19.5" customHeight="1" x14ac:dyDescent="0.25">
      <c r="A11" s="251"/>
      <c r="B11" s="271"/>
      <c r="C11" s="22" t="s">
        <v>320</v>
      </c>
      <c r="D11" s="124">
        <f>E11*1000/D2</f>
        <v>18</v>
      </c>
      <c r="E11" s="210">
        <v>18.899999999999999</v>
      </c>
      <c r="F11" s="25"/>
      <c r="G11" s="25"/>
      <c r="H11" s="251"/>
      <c r="I11" s="22" t="s">
        <v>321</v>
      </c>
      <c r="J11" s="22">
        <f>K11*1000/D2</f>
        <v>60</v>
      </c>
      <c r="K11" s="49">
        <v>63</v>
      </c>
      <c r="L11" s="28" t="s">
        <v>284</v>
      </c>
      <c r="M11" s="30"/>
      <c r="N11" s="251"/>
      <c r="O11" s="22" t="s">
        <v>322</v>
      </c>
      <c r="P11" s="124">
        <v>60</v>
      </c>
      <c r="Q11" s="210">
        <f>P11*1050/1000</f>
        <v>63</v>
      </c>
      <c r="R11" s="28" t="s">
        <v>284</v>
      </c>
      <c r="S11" s="30"/>
      <c r="T11" s="263"/>
      <c r="U11" s="22"/>
      <c r="V11" s="22"/>
      <c r="W11" s="49"/>
      <c r="X11" s="22"/>
      <c r="Y11" s="22"/>
      <c r="Z11" s="257"/>
      <c r="AA11" s="22"/>
      <c r="AB11" s="22"/>
      <c r="AC11" s="23"/>
      <c r="AD11" s="30"/>
      <c r="AE11" s="30"/>
    </row>
    <row r="12" spans="1:49" s="82" customFormat="1" ht="19.5" customHeight="1" x14ac:dyDescent="0.25">
      <c r="A12" s="251"/>
      <c r="B12" s="271"/>
      <c r="C12" s="22" t="s">
        <v>316</v>
      </c>
      <c r="D12" s="124">
        <f>E12*1000/D2</f>
        <v>18</v>
      </c>
      <c r="E12" s="210">
        <v>18.899999999999999</v>
      </c>
      <c r="F12" s="28" t="s">
        <v>284</v>
      </c>
      <c r="G12" s="30"/>
      <c r="H12" s="251"/>
      <c r="I12" s="22" t="s">
        <v>323</v>
      </c>
      <c r="J12" s="124">
        <f>K12*1000/D2</f>
        <v>4.7619047619047619</v>
      </c>
      <c r="K12" s="49">
        <v>5</v>
      </c>
      <c r="L12" s="28"/>
      <c r="M12" s="28"/>
      <c r="N12" s="251"/>
      <c r="O12" s="22" t="s">
        <v>369</v>
      </c>
      <c r="P12" s="124">
        <v>25</v>
      </c>
      <c r="Q12" s="210">
        <f>P12*1050/1000</f>
        <v>26.25</v>
      </c>
      <c r="R12" s="22"/>
      <c r="S12" s="22"/>
      <c r="T12" s="263"/>
      <c r="U12" s="22"/>
      <c r="V12" s="22"/>
      <c r="W12" s="49"/>
      <c r="X12" s="30"/>
      <c r="Y12" s="30"/>
      <c r="Z12" s="257"/>
      <c r="AA12" s="22"/>
      <c r="AB12" s="22"/>
      <c r="AC12" s="23"/>
      <c r="AD12" s="30"/>
      <c r="AE12" s="30"/>
    </row>
    <row r="13" spans="1:49" s="82" customFormat="1" ht="19.5" customHeight="1" x14ac:dyDescent="0.25">
      <c r="A13" s="251"/>
      <c r="B13" s="271"/>
      <c r="C13" s="22" t="s">
        <v>324</v>
      </c>
      <c r="D13" s="124">
        <f>E13*1000/D2</f>
        <v>24.571428571428573</v>
      </c>
      <c r="E13" s="210">
        <v>25.8</v>
      </c>
      <c r="F13" s="28" t="s">
        <v>284</v>
      </c>
      <c r="G13" s="30"/>
      <c r="H13" s="251"/>
      <c r="I13" s="22"/>
      <c r="J13" s="22"/>
      <c r="K13" s="49"/>
      <c r="L13" s="30"/>
      <c r="M13" s="30"/>
      <c r="N13" s="251"/>
      <c r="O13" s="22" t="s">
        <v>370</v>
      </c>
      <c r="P13" s="22">
        <v>10</v>
      </c>
      <c r="Q13" s="210">
        <f>P13*1050/1000</f>
        <v>10.5</v>
      </c>
      <c r="R13" s="22"/>
      <c r="S13" s="22"/>
      <c r="T13" s="263"/>
      <c r="U13" s="22"/>
      <c r="V13" s="22"/>
      <c r="W13" s="49"/>
      <c r="X13" s="30"/>
      <c r="Y13" s="30"/>
      <c r="Z13" s="257"/>
      <c r="AA13" s="22"/>
      <c r="AB13" s="22"/>
      <c r="AC13" s="23"/>
      <c r="AD13" s="30"/>
      <c r="AE13" s="30"/>
    </row>
    <row r="14" spans="1:49" s="82" customFormat="1" ht="19.5" customHeight="1" x14ac:dyDescent="0.25">
      <c r="A14" s="251"/>
      <c r="B14" s="271"/>
      <c r="C14" s="22"/>
      <c r="D14" s="22"/>
      <c r="E14" s="49"/>
      <c r="F14" s="30"/>
      <c r="G14" s="30"/>
      <c r="H14" s="251"/>
      <c r="I14" s="22"/>
      <c r="J14" s="22"/>
      <c r="K14" s="49"/>
      <c r="L14" s="30"/>
      <c r="M14" s="30"/>
      <c r="N14" s="251"/>
      <c r="O14" s="22" t="s">
        <v>371</v>
      </c>
      <c r="P14" s="22">
        <v>15</v>
      </c>
      <c r="Q14" s="210">
        <f>P14*1050/1000</f>
        <v>15.75</v>
      </c>
      <c r="R14" s="22"/>
      <c r="S14" s="22"/>
      <c r="T14" s="263"/>
      <c r="U14" s="22"/>
      <c r="V14" s="22"/>
      <c r="W14" s="49"/>
      <c r="X14" s="30"/>
      <c r="Y14" s="30"/>
      <c r="Z14" s="257"/>
      <c r="AA14" s="22"/>
      <c r="AB14" s="22"/>
      <c r="AC14" s="23"/>
      <c r="AD14" s="30"/>
      <c r="AE14" s="30"/>
    </row>
    <row r="15" spans="1:49" s="82" customFormat="1" ht="19.5" customHeight="1" x14ac:dyDescent="0.25">
      <c r="A15" s="251"/>
      <c r="B15" s="271"/>
      <c r="C15" s="50"/>
      <c r="D15" s="22"/>
      <c r="E15" s="22"/>
      <c r="F15" s="22"/>
      <c r="G15" s="22"/>
      <c r="H15" s="251"/>
      <c r="I15" s="22"/>
      <c r="J15" s="22"/>
      <c r="K15" s="49"/>
      <c r="L15" s="30"/>
      <c r="M15" s="30"/>
      <c r="N15" s="251"/>
      <c r="O15" s="22"/>
      <c r="P15" s="22"/>
      <c r="Q15" s="49"/>
      <c r="R15" s="22"/>
      <c r="S15" s="22"/>
      <c r="T15" s="264"/>
      <c r="U15" s="22"/>
      <c r="V15" s="22"/>
      <c r="W15" s="49"/>
      <c r="X15" s="22"/>
      <c r="Y15" s="22"/>
      <c r="Z15" s="257"/>
      <c r="AA15" s="22"/>
      <c r="AB15" s="22"/>
      <c r="AC15" s="23"/>
      <c r="AD15" s="30"/>
      <c r="AE15" s="30"/>
    </row>
    <row r="16" spans="1:49" s="82" customFormat="1" ht="19.5" customHeight="1" x14ac:dyDescent="0.25">
      <c r="A16" s="251" t="str">
        <f>[2]菜單總表!E2</f>
        <v>副食一</v>
      </c>
      <c r="B16" s="271" t="str">
        <f>[2]菜單總表!E13</f>
        <v>螞蟻上樹</v>
      </c>
      <c r="C16" s="22" t="s">
        <v>325</v>
      </c>
      <c r="D16" s="124">
        <f>E16*1000/D2</f>
        <v>17.142857142857142</v>
      </c>
      <c r="E16" s="60">
        <v>18</v>
      </c>
      <c r="F16" s="30" t="s">
        <v>315</v>
      </c>
      <c r="G16" s="30"/>
      <c r="H16" s="251" t="str">
        <f>[2]菜單總表!E14</f>
        <v>金沙油腐</v>
      </c>
      <c r="I16" s="22" t="s">
        <v>326</v>
      </c>
      <c r="J16" s="22">
        <f>K16*1000/D2</f>
        <v>60</v>
      </c>
      <c r="K16" s="49">
        <f>105*600/1000</f>
        <v>63</v>
      </c>
      <c r="L16" s="30"/>
      <c r="M16" s="30"/>
      <c r="N16" s="251" t="str">
        <f>[2]菜單總表!E15</f>
        <v>旗魚黑輪×1</v>
      </c>
      <c r="O16" s="22" t="s">
        <v>327</v>
      </c>
      <c r="P16" s="22">
        <f>Q16*1000/D2</f>
        <v>48</v>
      </c>
      <c r="Q16" s="49">
        <f>1050*48/1000</f>
        <v>50.4</v>
      </c>
      <c r="R16" s="30"/>
      <c r="S16" s="30"/>
      <c r="T16" s="251"/>
      <c r="U16" s="22"/>
      <c r="V16" s="22"/>
      <c r="W16" s="49"/>
      <c r="X16" s="30"/>
      <c r="Y16" s="30"/>
      <c r="Z16" s="251"/>
      <c r="AA16" s="22"/>
      <c r="AB16" s="22"/>
      <c r="AC16" s="23"/>
      <c r="AD16" s="30"/>
      <c r="AE16" s="30"/>
    </row>
    <row r="17" spans="1:31" s="82" customFormat="1" ht="19.5" customHeight="1" x14ac:dyDescent="0.25">
      <c r="A17" s="251"/>
      <c r="B17" s="271"/>
      <c r="C17" s="22" t="s">
        <v>328</v>
      </c>
      <c r="D17" s="124">
        <f>E17*1000/D2</f>
        <v>13.714285714285712</v>
      </c>
      <c r="E17" s="60">
        <f>3*4.8</f>
        <v>14.399999999999999</v>
      </c>
      <c r="F17" s="30"/>
      <c r="G17" s="30"/>
      <c r="H17" s="251"/>
      <c r="I17" s="124" t="s">
        <v>329</v>
      </c>
      <c r="J17" s="124">
        <f>K17*1000/D2</f>
        <v>4.7619047619047619</v>
      </c>
      <c r="K17" s="49">
        <v>5</v>
      </c>
      <c r="L17" s="30"/>
      <c r="M17" s="30"/>
      <c r="N17" s="251"/>
      <c r="O17" s="22" t="s">
        <v>330</v>
      </c>
      <c r="P17" s="124">
        <f>Q17*1000/D2</f>
        <v>4.7619047619047619</v>
      </c>
      <c r="Q17" s="49">
        <v>5</v>
      </c>
      <c r="R17" s="30"/>
      <c r="S17" s="30"/>
      <c r="T17" s="251"/>
      <c r="U17" s="22"/>
      <c r="V17" s="22"/>
      <c r="W17" s="49"/>
      <c r="X17" s="30"/>
      <c r="Y17" s="30"/>
      <c r="Z17" s="257"/>
      <c r="AA17" s="22"/>
      <c r="AB17" s="22"/>
      <c r="AC17" s="23"/>
      <c r="AD17" s="30"/>
      <c r="AE17" s="30"/>
    </row>
    <row r="18" spans="1:31" s="82" customFormat="1" ht="19.5" customHeight="1" x14ac:dyDescent="0.25">
      <c r="A18" s="251"/>
      <c r="B18" s="271"/>
      <c r="C18" s="22" t="s">
        <v>329</v>
      </c>
      <c r="D18" s="124">
        <v>3</v>
      </c>
      <c r="E18" s="60">
        <v>3</v>
      </c>
      <c r="F18" s="30"/>
      <c r="G18" s="30"/>
      <c r="H18" s="251"/>
      <c r="I18" s="124" t="s">
        <v>331</v>
      </c>
      <c r="J18" s="124">
        <f>K18*1000/D2</f>
        <v>8</v>
      </c>
      <c r="K18" s="49">
        <f>140*60/1000</f>
        <v>8.4</v>
      </c>
      <c r="L18" s="30"/>
      <c r="M18" s="30"/>
      <c r="N18" s="251"/>
      <c r="O18" s="22"/>
      <c r="P18" s="22"/>
      <c r="Q18" s="49"/>
      <c r="R18" s="30"/>
      <c r="S18" s="30"/>
      <c r="T18" s="251"/>
      <c r="U18" s="22"/>
      <c r="V18" s="22"/>
      <c r="W18" s="49"/>
      <c r="X18" s="28"/>
      <c r="Y18" s="28"/>
      <c r="Z18" s="257"/>
      <c r="AA18" s="22"/>
      <c r="AB18" s="22"/>
      <c r="AC18" s="23"/>
      <c r="AD18" s="30"/>
      <c r="AE18" s="30"/>
    </row>
    <row r="19" spans="1:31" s="82" customFormat="1" ht="19.5" customHeight="1" x14ac:dyDescent="0.25">
      <c r="A19" s="251"/>
      <c r="B19" s="271"/>
      <c r="C19" s="22" t="s">
        <v>332</v>
      </c>
      <c r="D19" s="124">
        <f>E19*1000/D2</f>
        <v>6.8</v>
      </c>
      <c r="E19" s="60">
        <f>11.9*600/1000</f>
        <v>7.14</v>
      </c>
      <c r="F19" s="30"/>
      <c r="G19" s="30"/>
      <c r="H19" s="251"/>
      <c r="I19" s="22" t="s">
        <v>333</v>
      </c>
      <c r="J19" s="22">
        <f>K19*1000/D2</f>
        <v>2</v>
      </c>
      <c r="K19" s="49">
        <v>2.1</v>
      </c>
      <c r="L19" s="30"/>
      <c r="M19" s="30"/>
      <c r="N19" s="251"/>
      <c r="O19" s="22"/>
      <c r="P19" s="22"/>
      <c r="Q19" s="49"/>
      <c r="R19" s="30"/>
      <c r="S19" s="30"/>
      <c r="T19" s="251"/>
      <c r="U19" s="22"/>
      <c r="V19" s="22"/>
      <c r="W19" s="49"/>
      <c r="X19" s="30"/>
      <c r="Y19" s="30"/>
      <c r="Z19" s="257"/>
      <c r="AA19" s="22"/>
      <c r="AB19" s="22"/>
      <c r="AC19" s="23"/>
      <c r="AD19" s="30"/>
      <c r="AE19" s="30"/>
    </row>
    <row r="20" spans="1:31" s="82" customFormat="1" ht="19.5" customHeight="1" x14ac:dyDescent="0.25">
      <c r="A20" s="251"/>
      <c r="B20" s="271"/>
      <c r="C20" s="234" t="s">
        <v>334</v>
      </c>
      <c r="D20" s="124">
        <f>E20*1000/D2</f>
        <v>10</v>
      </c>
      <c r="E20" s="60">
        <v>10.5</v>
      </c>
      <c r="F20" s="28" t="s">
        <v>284</v>
      </c>
      <c r="G20" s="30"/>
      <c r="H20" s="251"/>
      <c r="I20" s="22" t="s">
        <v>335</v>
      </c>
      <c r="J20" s="22">
        <f>K20*1000/D2</f>
        <v>2</v>
      </c>
      <c r="K20" s="210">
        <f>3.5*600/1000</f>
        <v>2.1</v>
      </c>
      <c r="L20" s="30"/>
      <c r="M20" s="30"/>
      <c r="N20" s="251"/>
      <c r="O20" s="22"/>
      <c r="P20" s="22"/>
      <c r="Q20" s="49"/>
      <c r="R20" s="22"/>
      <c r="S20" s="22"/>
      <c r="T20" s="251"/>
      <c r="U20" s="22"/>
      <c r="V20" s="22"/>
      <c r="W20" s="30"/>
      <c r="X20" s="22"/>
      <c r="Y20" s="22"/>
      <c r="Z20" s="257"/>
      <c r="AA20" s="22"/>
      <c r="AB20" s="22"/>
      <c r="AC20" s="23"/>
      <c r="AD20" s="30"/>
      <c r="AE20" s="30"/>
    </row>
    <row r="21" spans="1:31" s="82" customFormat="1" ht="19.5" customHeight="1" x14ac:dyDescent="0.25">
      <c r="A21" s="251"/>
      <c r="B21" s="271"/>
      <c r="C21" s="22"/>
      <c r="D21" s="124"/>
      <c r="E21" s="60"/>
      <c r="F21" s="30"/>
      <c r="G21" s="30"/>
      <c r="H21" s="251"/>
      <c r="I21" s="22"/>
      <c r="J21" s="22"/>
      <c r="K21" s="210"/>
      <c r="L21" s="30"/>
      <c r="M21" s="30"/>
      <c r="N21" s="251"/>
      <c r="O21" s="22"/>
      <c r="P21" s="22"/>
      <c r="Q21" s="49"/>
      <c r="R21" s="22"/>
      <c r="S21" s="22"/>
      <c r="T21" s="251"/>
      <c r="U21" s="22"/>
      <c r="V21" s="22"/>
      <c r="W21" s="49"/>
      <c r="X21" s="22"/>
      <c r="Y21" s="22"/>
      <c r="Z21" s="257"/>
      <c r="AA21" s="22"/>
      <c r="AB21" s="22"/>
      <c r="AC21" s="23"/>
      <c r="AD21" s="30"/>
      <c r="AE21" s="30"/>
    </row>
    <row r="22" spans="1:31" s="82" customFormat="1" ht="19.5" customHeight="1" x14ac:dyDescent="0.25">
      <c r="A22" s="251" t="s">
        <v>336</v>
      </c>
      <c r="B22" s="251" t="str">
        <f>[2]菜單總表!F13</f>
        <v>炒青江菜</v>
      </c>
      <c r="C22" s="22" t="s">
        <v>337</v>
      </c>
      <c r="D22" s="22">
        <f>E22*1000/D2</f>
        <v>100</v>
      </c>
      <c r="E22" s="49">
        <v>105</v>
      </c>
      <c r="F22" s="28" t="s">
        <v>284</v>
      </c>
      <c r="G22" s="30"/>
      <c r="H22" s="251" t="str">
        <f>[2]菜單總表!F14</f>
        <v>炒油菜</v>
      </c>
      <c r="I22" s="22" t="s">
        <v>338</v>
      </c>
      <c r="J22" s="22">
        <f>K22*1000/D2</f>
        <v>100</v>
      </c>
      <c r="K22" s="49">
        <v>105</v>
      </c>
      <c r="L22" s="30" t="s">
        <v>339</v>
      </c>
      <c r="M22" s="30"/>
      <c r="N22" s="251" t="str">
        <f>[2]菜單總表!F15</f>
        <v>茶葉蛋×1</v>
      </c>
      <c r="O22" s="51" t="s">
        <v>340</v>
      </c>
      <c r="P22" s="22">
        <f>Q22*1000/D2</f>
        <v>65</v>
      </c>
      <c r="Q22" s="61">
        <f>1050*65/1000</f>
        <v>68.25</v>
      </c>
      <c r="R22" s="28" t="s">
        <v>284</v>
      </c>
      <c r="S22" s="58"/>
      <c r="T22" s="251"/>
      <c r="U22" s="22"/>
      <c r="V22" s="22"/>
      <c r="W22" s="49"/>
      <c r="X22" s="30"/>
      <c r="Y22" s="30"/>
      <c r="Z22" s="251"/>
      <c r="AA22" s="22"/>
      <c r="AB22" s="22"/>
      <c r="AC22" s="23"/>
      <c r="AD22" s="30"/>
      <c r="AE22" s="30"/>
    </row>
    <row r="23" spans="1:31" s="82" customFormat="1" ht="19.5" customHeight="1" x14ac:dyDescent="0.25">
      <c r="A23" s="251"/>
      <c r="B23" s="251"/>
      <c r="C23" s="22" t="s">
        <v>341</v>
      </c>
      <c r="D23" s="124">
        <f>E23*1000/D2</f>
        <v>0.95238095238095233</v>
      </c>
      <c r="E23" s="49">
        <v>1</v>
      </c>
      <c r="F23" s="30"/>
      <c r="G23" s="30"/>
      <c r="H23" s="251"/>
      <c r="I23" s="22" t="s">
        <v>46</v>
      </c>
      <c r="J23" s="124">
        <f>K23*1000/D2</f>
        <v>0.95238095238095233</v>
      </c>
      <c r="K23" s="49">
        <v>1</v>
      </c>
      <c r="L23" s="30"/>
      <c r="M23" s="30"/>
      <c r="N23" s="251"/>
      <c r="O23" s="22"/>
      <c r="P23" s="22"/>
      <c r="Q23" s="61"/>
      <c r="R23" s="22"/>
      <c r="S23" s="22"/>
      <c r="T23" s="251"/>
      <c r="U23" s="22"/>
      <c r="V23" s="22"/>
      <c r="W23" s="49"/>
      <c r="X23" s="30"/>
      <c r="Y23" s="30"/>
      <c r="Z23" s="251"/>
      <c r="AA23" s="22"/>
      <c r="AB23" s="22"/>
      <c r="AC23" s="23"/>
      <c r="AD23" s="30"/>
      <c r="AE23" s="30"/>
    </row>
    <row r="24" spans="1:31" s="82" customFormat="1" ht="19.5" customHeight="1" x14ac:dyDescent="0.25">
      <c r="A24" s="251"/>
      <c r="B24" s="251"/>
      <c r="C24" s="22" t="s">
        <v>329</v>
      </c>
      <c r="D24" s="124">
        <v>3</v>
      </c>
      <c r="E24" s="49">
        <v>3</v>
      </c>
      <c r="F24" s="25"/>
      <c r="G24" s="25"/>
      <c r="H24" s="251"/>
      <c r="I24" s="22" t="s">
        <v>329</v>
      </c>
      <c r="J24" s="124">
        <f>K24*1000/D2</f>
        <v>2.8571428571428572</v>
      </c>
      <c r="K24" s="49">
        <v>3</v>
      </c>
      <c r="L24" s="25"/>
      <c r="M24" s="25"/>
      <c r="N24" s="251"/>
      <c r="O24" s="22"/>
      <c r="P24" s="22"/>
      <c r="Q24" s="61"/>
      <c r="R24" s="30"/>
      <c r="S24" s="30"/>
      <c r="T24" s="251"/>
      <c r="U24" s="22"/>
      <c r="V24" s="22"/>
      <c r="W24" s="49"/>
      <c r="X24" s="22"/>
      <c r="Y24" s="22"/>
      <c r="Z24" s="251"/>
      <c r="AA24" s="22"/>
      <c r="AB24" s="22"/>
      <c r="AC24" s="23"/>
      <c r="AD24" s="30"/>
      <c r="AE24" s="30"/>
    </row>
    <row r="25" spans="1:31" s="82" customFormat="1" ht="19.5" customHeight="1" x14ac:dyDescent="0.25">
      <c r="A25" s="251" t="s">
        <v>342</v>
      </c>
      <c r="B25" s="251" t="str">
        <f>[2]菜單總表!G13</f>
        <v>海芽針菇湯</v>
      </c>
      <c r="C25" s="22" t="s">
        <v>343</v>
      </c>
      <c r="D25" s="124">
        <f>E25*1000/D2</f>
        <v>1.5238095238095237</v>
      </c>
      <c r="E25" s="49">
        <v>1.6</v>
      </c>
      <c r="F25" s="30"/>
      <c r="G25" s="30"/>
      <c r="H25" s="251" t="str">
        <f>[2]菜單總表!G14</f>
        <v>蘿蔔雞湯</v>
      </c>
      <c r="I25" s="22" t="s">
        <v>344</v>
      </c>
      <c r="J25" s="22">
        <f>K25*1000/D2</f>
        <v>20</v>
      </c>
      <c r="K25" s="49">
        <v>21</v>
      </c>
      <c r="L25" s="30" t="s">
        <v>143</v>
      </c>
      <c r="M25" s="30"/>
      <c r="N25" s="251" t="str">
        <f>[2]菜單總表!G15</f>
        <v>-</v>
      </c>
      <c r="O25" s="22"/>
      <c r="P25" s="22"/>
      <c r="Q25" s="61"/>
      <c r="R25" s="30"/>
      <c r="S25" s="30"/>
      <c r="T25" s="251"/>
      <c r="U25" s="22"/>
      <c r="V25" s="22"/>
      <c r="W25" s="49"/>
      <c r="X25" s="30"/>
      <c r="Y25" s="30"/>
      <c r="Z25" s="251"/>
      <c r="AA25" s="22"/>
      <c r="AB25" s="22"/>
      <c r="AC25" s="23"/>
      <c r="AD25" s="30"/>
      <c r="AE25" s="30"/>
    </row>
    <row r="26" spans="1:31" s="82" customFormat="1" ht="19.5" customHeight="1" x14ac:dyDescent="0.25">
      <c r="A26" s="251"/>
      <c r="B26" s="251"/>
      <c r="C26" s="51" t="s">
        <v>345</v>
      </c>
      <c r="D26" s="124">
        <f>E26*1000/D2</f>
        <v>4.1904761904761907</v>
      </c>
      <c r="E26" s="49">
        <v>4.4000000000000004</v>
      </c>
      <c r="F26" s="30"/>
      <c r="G26" s="30"/>
      <c r="H26" s="251"/>
      <c r="I26" s="22" t="s">
        <v>346</v>
      </c>
      <c r="J26" s="22">
        <v>30</v>
      </c>
      <c r="K26" s="49">
        <f>J26*1050/1000</f>
        <v>31.5</v>
      </c>
      <c r="L26" s="30"/>
      <c r="M26" s="30"/>
      <c r="N26" s="251"/>
      <c r="O26" s="22"/>
      <c r="P26" s="22"/>
      <c r="Q26" s="61"/>
      <c r="R26" s="30"/>
      <c r="S26" s="30"/>
      <c r="T26" s="251"/>
      <c r="U26" s="22"/>
      <c r="V26" s="22"/>
      <c r="W26" s="49"/>
      <c r="X26" s="30"/>
      <c r="Y26" s="30"/>
      <c r="Z26" s="251"/>
      <c r="AA26" s="22"/>
      <c r="AB26" s="22"/>
      <c r="AC26" s="23"/>
      <c r="AD26" s="30"/>
      <c r="AE26" s="30"/>
    </row>
    <row r="27" spans="1:31" s="82" customFormat="1" ht="19.5" customHeight="1" x14ac:dyDescent="0.25">
      <c r="A27" s="251"/>
      <c r="B27" s="251"/>
      <c r="C27" s="22" t="s">
        <v>347</v>
      </c>
      <c r="D27" s="124">
        <f>E27*1000/D2</f>
        <v>5.0285714285714285</v>
      </c>
      <c r="E27" s="49">
        <f>8.8*600/1000</f>
        <v>5.28</v>
      </c>
      <c r="F27" s="30"/>
      <c r="G27" s="30"/>
      <c r="H27" s="251"/>
      <c r="I27" s="22"/>
      <c r="J27" s="22"/>
      <c r="K27" s="49"/>
      <c r="L27" s="30"/>
      <c r="M27" s="30"/>
      <c r="N27" s="251"/>
      <c r="O27" s="22"/>
      <c r="P27" s="22"/>
      <c r="Q27" s="61"/>
      <c r="R27" s="22"/>
      <c r="S27" s="22"/>
      <c r="T27" s="251"/>
      <c r="U27" s="22"/>
      <c r="V27" s="22"/>
      <c r="W27" s="49"/>
      <c r="X27" s="30"/>
      <c r="Y27" s="30"/>
      <c r="Z27" s="251"/>
      <c r="AA27" s="22"/>
      <c r="AB27" s="22"/>
      <c r="AC27" s="23"/>
      <c r="AD27" s="30"/>
      <c r="AE27" s="30"/>
    </row>
    <row r="28" spans="1:31" s="82" customFormat="1" ht="19.5" customHeight="1" x14ac:dyDescent="0.25">
      <c r="A28" s="251"/>
      <c r="B28" s="251"/>
      <c r="C28" s="22" t="s">
        <v>348</v>
      </c>
      <c r="D28" s="124"/>
      <c r="E28" s="23"/>
      <c r="F28" s="30"/>
      <c r="G28" s="30"/>
      <c r="H28" s="251"/>
      <c r="I28" s="22"/>
      <c r="J28" s="22"/>
      <c r="K28" s="49"/>
      <c r="L28" s="30"/>
      <c r="M28" s="30"/>
      <c r="N28" s="251"/>
      <c r="O28" s="22"/>
      <c r="P28" s="22"/>
      <c r="Q28" s="49"/>
      <c r="R28" s="30"/>
      <c r="S28" s="30"/>
      <c r="T28" s="251"/>
      <c r="U28" s="22"/>
      <c r="V28" s="22"/>
      <c r="W28" s="49"/>
      <c r="X28" s="30"/>
      <c r="Y28" s="30"/>
      <c r="Z28" s="251"/>
      <c r="AA28" s="22"/>
      <c r="AB28" s="22"/>
      <c r="AC28" s="60"/>
      <c r="AD28" s="30"/>
      <c r="AE28" s="30"/>
    </row>
    <row r="29" spans="1:31" s="82" customFormat="1" ht="19.5" customHeight="1" x14ac:dyDescent="0.25">
      <c r="A29" s="251"/>
      <c r="B29" s="251"/>
      <c r="C29" s="22"/>
      <c r="D29" s="22"/>
      <c r="E29" s="49"/>
      <c r="F29" s="30"/>
      <c r="G29" s="30"/>
      <c r="H29" s="251"/>
      <c r="I29" s="22"/>
      <c r="J29" s="22"/>
      <c r="K29" s="49"/>
      <c r="L29" s="30"/>
      <c r="M29" s="30"/>
      <c r="N29" s="251"/>
      <c r="O29" s="22"/>
      <c r="P29" s="22"/>
      <c r="Q29" s="49"/>
      <c r="R29" s="30"/>
      <c r="S29" s="30"/>
      <c r="T29" s="251"/>
      <c r="U29" s="22"/>
      <c r="V29" s="22"/>
      <c r="W29" s="49"/>
      <c r="X29" s="30"/>
      <c r="Y29" s="30"/>
      <c r="Z29" s="251"/>
      <c r="AA29" s="22"/>
      <c r="AB29" s="22"/>
      <c r="AC29" s="60"/>
      <c r="AD29" s="30"/>
      <c r="AE29" s="30"/>
    </row>
    <row r="30" spans="1:31" s="82" customFormat="1" x14ac:dyDescent="0.25">
      <c r="A30" s="260" t="s">
        <v>349</v>
      </c>
      <c r="B30" s="261"/>
      <c r="C30" s="177"/>
      <c r="D30" s="22"/>
      <c r="E30" s="49"/>
      <c r="F30" s="30"/>
      <c r="G30" s="30"/>
      <c r="H30" s="28" t="s">
        <v>350</v>
      </c>
      <c r="I30" s="22" t="str">
        <f>[2]菜單總表!H14</f>
        <v>水果</v>
      </c>
      <c r="J30" s="22">
        <v>1</v>
      </c>
      <c r="K30" s="49"/>
      <c r="L30" s="22"/>
      <c r="M30" s="22"/>
      <c r="N30" s="28" t="s">
        <v>349</v>
      </c>
      <c r="O30" s="22"/>
      <c r="P30" s="22"/>
      <c r="Q30" s="49"/>
      <c r="R30" s="22"/>
      <c r="S30" s="22"/>
      <c r="T30" s="28" t="s">
        <v>43</v>
      </c>
      <c r="U30" s="22"/>
      <c r="V30" s="22"/>
      <c r="W30" s="23"/>
      <c r="X30" s="30"/>
      <c r="Y30" s="30"/>
      <c r="Z30" s="28" t="s">
        <v>43</v>
      </c>
      <c r="AA30" s="22"/>
      <c r="AB30" s="22"/>
      <c r="AC30" s="60"/>
      <c r="AD30" s="30"/>
      <c r="AE30" s="30"/>
    </row>
    <row r="31" spans="1:31" s="82" customFormat="1" x14ac:dyDescent="0.25">
      <c r="A31" s="260" t="s">
        <v>42</v>
      </c>
      <c r="B31" s="261"/>
      <c r="C31" s="177"/>
      <c r="D31" s="22"/>
      <c r="E31" s="49"/>
      <c r="F31" s="30"/>
      <c r="G31" s="30"/>
      <c r="H31" s="28" t="s">
        <v>42</v>
      </c>
      <c r="I31" s="22" t="str">
        <f>[2]菜單總表!H14</f>
        <v>水果</v>
      </c>
      <c r="J31" s="22"/>
      <c r="K31" s="49"/>
      <c r="L31" s="22"/>
      <c r="M31" s="22"/>
      <c r="N31" s="28" t="s">
        <v>351</v>
      </c>
      <c r="O31" s="22"/>
      <c r="P31" s="22"/>
      <c r="Q31" s="49"/>
      <c r="R31" s="22"/>
      <c r="S31" s="22"/>
      <c r="T31" s="28" t="s">
        <v>42</v>
      </c>
      <c r="U31" s="22"/>
      <c r="V31" s="22"/>
      <c r="W31" s="23"/>
      <c r="X31" s="30"/>
      <c r="Y31" s="30"/>
      <c r="Z31" s="28" t="s">
        <v>42</v>
      </c>
      <c r="AA31" s="22"/>
      <c r="AB31" s="59"/>
      <c r="AC31" s="60"/>
      <c r="AD31" s="30"/>
      <c r="AE31" s="30"/>
    </row>
    <row r="32" spans="1:31" s="82" customFormat="1" ht="19.899999999999999" customHeight="1" x14ac:dyDescent="0.25">
      <c r="A32" s="259" t="s">
        <v>352</v>
      </c>
      <c r="B32" s="31" t="s">
        <v>353</v>
      </c>
      <c r="C32" s="62"/>
      <c r="D32" s="63"/>
      <c r="E32" s="64"/>
      <c r="F32" s="22"/>
      <c r="G32" s="120">
        <v>5.9587301587301589</v>
      </c>
      <c r="H32" s="22" t="s">
        <v>353</v>
      </c>
      <c r="I32" s="22"/>
      <c r="J32" s="22"/>
      <c r="K32" s="65"/>
      <c r="L32" s="22"/>
      <c r="M32" s="120">
        <v>6.0909090909090908</v>
      </c>
      <c r="N32" s="22" t="s">
        <v>354</v>
      </c>
      <c r="O32" s="22"/>
      <c r="P32" s="22"/>
      <c r="Q32" s="65"/>
      <c r="R32" s="22"/>
      <c r="S32" s="120">
        <v>4.2523809523809524</v>
      </c>
      <c r="T32" s="22" t="s">
        <v>354</v>
      </c>
      <c r="U32" s="22"/>
      <c r="V32" s="22"/>
      <c r="W32" s="65"/>
      <c r="X32" s="22"/>
      <c r="Y32" s="120"/>
      <c r="Z32" s="22" t="s">
        <v>354</v>
      </c>
      <c r="AA32" s="22"/>
      <c r="AB32" s="59"/>
      <c r="AC32" s="66"/>
      <c r="AD32" s="22"/>
      <c r="AE32" s="120"/>
    </row>
    <row r="33" spans="1:50" s="82" customFormat="1" ht="19.899999999999999" customHeight="1" x14ac:dyDescent="0.25">
      <c r="A33" s="259"/>
      <c r="B33" s="31" t="s">
        <v>355</v>
      </c>
      <c r="C33" s="62"/>
      <c r="D33" s="63"/>
      <c r="E33" s="64"/>
      <c r="F33" s="22"/>
      <c r="G33" s="120">
        <v>1.9047619047619047</v>
      </c>
      <c r="H33" s="22" t="s">
        <v>355</v>
      </c>
      <c r="I33" s="22"/>
      <c r="J33" s="22"/>
      <c r="K33" s="65"/>
      <c r="L33" s="22"/>
      <c r="M33" s="120">
        <v>2.4761904761904763</v>
      </c>
      <c r="N33" s="22" t="s">
        <v>355</v>
      </c>
      <c r="O33" s="22"/>
      <c r="P33" s="22"/>
      <c r="Q33" s="30"/>
      <c r="R33" s="22"/>
      <c r="S33" s="120">
        <v>0.95238095238095233</v>
      </c>
      <c r="T33" s="22" t="s">
        <v>355</v>
      </c>
      <c r="U33" s="22"/>
      <c r="V33" s="22"/>
      <c r="W33" s="65"/>
      <c r="X33" s="22"/>
      <c r="Y33" s="120"/>
      <c r="Z33" s="22" t="s">
        <v>355</v>
      </c>
      <c r="AA33" s="22"/>
      <c r="AB33" s="59"/>
      <c r="AC33" s="28"/>
      <c r="AD33" s="22"/>
      <c r="AE33" s="120"/>
    </row>
    <row r="34" spans="1:50" s="82" customFormat="1" ht="19.899999999999999" customHeight="1" x14ac:dyDescent="0.25">
      <c r="A34" s="259"/>
      <c r="B34" s="31" t="s">
        <v>356</v>
      </c>
      <c r="C34" s="62"/>
      <c r="D34" s="63"/>
      <c r="E34" s="64"/>
      <c r="F34" s="22"/>
      <c r="G34" s="120">
        <v>1.6040000000000001</v>
      </c>
      <c r="H34" s="22" t="s">
        <v>356</v>
      </c>
      <c r="I34" s="22"/>
      <c r="J34" s="22"/>
      <c r="K34" s="65"/>
      <c r="L34" s="22"/>
      <c r="M34" s="120">
        <v>1.2895238095238095</v>
      </c>
      <c r="N34" s="22" t="s">
        <v>356</v>
      </c>
      <c r="O34" s="22"/>
      <c r="P34" s="22"/>
      <c r="Q34" s="65"/>
      <c r="R34" s="22"/>
      <c r="S34" s="120">
        <v>1.3</v>
      </c>
      <c r="T34" s="22" t="s">
        <v>356</v>
      </c>
      <c r="U34" s="22"/>
      <c r="V34" s="22"/>
      <c r="W34" s="65"/>
      <c r="X34" s="22"/>
      <c r="Y34" s="120"/>
      <c r="Z34" s="22" t="s">
        <v>356</v>
      </c>
      <c r="AA34" s="22"/>
      <c r="AB34" s="59"/>
      <c r="AC34" s="66"/>
      <c r="AD34" s="22"/>
      <c r="AE34" s="120"/>
    </row>
    <row r="35" spans="1:50" s="82" customFormat="1" ht="28.9" customHeight="1" x14ac:dyDescent="0.25">
      <c r="A35" s="259"/>
      <c r="B35" s="40" t="s">
        <v>357</v>
      </c>
      <c r="C35" s="62"/>
      <c r="D35" s="63"/>
      <c r="E35" s="64"/>
      <c r="F35" s="22"/>
      <c r="G35" s="120">
        <v>0</v>
      </c>
      <c r="H35" s="28" t="s">
        <v>357</v>
      </c>
      <c r="I35" s="22"/>
      <c r="J35" s="22"/>
      <c r="K35" s="30"/>
      <c r="L35" s="22"/>
      <c r="M35" s="120">
        <v>0</v>
      </c>
      <c r="N35" s="28" t="s">
        <v>358</v>
      </c>
      <c r="O35" s="22"/>
      <c r="P35" s="22"/>
      <c r="Q35" s="30"/>
      <c r="R35" s="22"/>
      <c r="S35" s="120">
        <v>0</v>
      </c>
      <c r="T35" s="28" t="s">
        <v>41</v>
      </c>
      <c r="U35" s="22"/>
      <c r="V35" s="22"/>
      <c r="W35" s="30"/>
      <c r="X35" s="22"/>
      <c r="Y35" s="120"/>
      <c r="Z35" s="28" t="s">
        <v>358</v>
      </c>
      <c r="AA35" s="22"/>
      <c r="AB35" s="59"/>
      <c r="AC35" s="28"/>
      <c r="AD35" s="22"/>
      <c r="AE35" s="120"/>
    </row>
    <row r="36" spans="1:50" s="82" customFormat="1" ht="19.899999999999999" customHeight="1" x14ac:dyDescent="0.25">
      <c r="A36" s="259"/>
      <c r="B36" s="31" t="s">
        <v>359</v>
      </c>
      <c r="C36" s="62"/>
      <c r="D36" s="63"/>
      <c r="E36" s="64"/>
      <c r="F36" s="22"/>
      <c r="G36" s="120">
        <v>0</v>
      </c>
      <c r="H36" s="73" t="s">
        <v>359</v>
      </c>
      <c r="I36" s="22"/>
      <c r="J36" s="22"/>
      <c r="K36" s="30"/>
      <c r="L36" s="22"/>
      <c r="M36" s="120">
        <v>1</v>
      </c>
      <c r="N36" s="73" t="s">
        <v>359</v>
      </c>
      <c r="O36" s="22"/>
      <c r="P36" s="22"/>
      <c r="Q36" s="30"/>
      <c r="R36" s="22"/>
      <c r="S36" s="120">
        <v>0</v>
      </c>
      <c r="T36" s="73" t="s">
        <v>40</v>
      </c>
      <c r="U36" s="22"/>
      <c r="V36" s="22"/>
      <c r="W36" s="30"/>
      <c r="X36" s="22"/>
      <c r="Y36" s="120"/>
      <c r="Z36" s="73" t="s">
        <v>359</v>
      </c>
      <c r="AA36" s="22"/>
      <c r="AB36" s="59"/>
      <c r="AC36" s="28"/>
      <c r="AD36" s="22"/>
      <c r="AE36" s="120"/>
    </row>
    <row r="37" spans="1:50" s="82" customFormat="1" x14ac:dyDescent="0.25">
      <c r="A37" s="259"/>
      <c r="B37" s="31" t="s">
        <v>360</v>
      </c>
      <c r="C37" s="62"/>
      <c r="D37" s="63"/>
      <c r="E37" s="64"/>
      <c r="F37" s="22"/>
      <c r="G37" s="120">
        <v>3.0247165532879818</v>
      </c>
      <c r="H37" s="22" t="s">
        <v>360</v>
      </c>
      <c r="I37" s="22"/>
      <c r="J37" s="22"/>
      <c r="K37" s="65"/>
      <c r="L37" s="22"/>
      <c r="M37" s="120">
        <v>4.2111008039579465</v>
      </c>
      <c r="N37" s="22" t="s">
        <v>360</v>
      </c>
      <c r="O37" s="22"/>
      <c r="P37" s="22"/>
      <c r="Q37" s="65"/>
      <c r="R37" s="22"/>
      <c r="S37" s="120">
        <v>3.4974644403215827</v>
      </c>
      <c r="T37" s="22" t="s">
        <v>360</v>
      </c>
      <c r="U37" s="22"/>
      <c r="V37" s="22"/>
      <c r="W37" s="65"/>
      <c r="X37" s="22"/>
      <c r="Y37" s="120"/>
      <c r="Z37" s="22" t="s">
        <v>360</v>
      </c>
      <c r="AA37" s="22"/>
      <c r="AB37" s="59"/>
      <c r="AC37" s="66"/>
      <c r="AD37" s="22"/>
      <c r="AE37" s="120"/>
    </row>
    <row r="38" spans="1:50" s="82" customFormat="1" x14ac:dyDescent="0.25">
      <c r="A38" s="259"/>
      <c r="B38" s="31" t="s">
        <v>361</v>
      </c>
      <c r="C38" s="62"/>
      <c r="D38" s="63"/>
      <c r="E38" s="56"/>
      <c r="F38" s="22"/>
      <c r="G38" s="117">
        <v>769.77913832199545</v>
      </c>
      <c r="H38" s="73" t="s">
        <v>361</v>
      </c>
      <c r="I38" s="58"/>
      <c r="J38" s="22"/>
      <c r="K38" s="30"/>
      <c r="L38" s="22"/>
      <c r="M38" s="117">
        <v>945.86286332714906</v>
      </c>
      <c r="N38" s="58" t="s">
        <v>361</v>
      </c>
      <c r="O38" s="22"/>
      <c r="P38" s="22"/>
      <c r="Q38" s="30"/>
      <c r="R38" s="22"/>
      <c r="S38" s="117">
        <v>620.7336425479283</v>
      </c>
      <c r="T38" s="58" t="s">
        <v>361</v>
      </c>
      <c r="U38" s="22"/>
      <c r="V38" s="22"/>
      <c r="W38" s="30"/>
      <c r="X38" s="22"/>
      <c r="Y38" s="117"/>
      <c r="Z38" s="58" t="s">
        <v>361</v>
      </c>
      <c r="AA38" s="22"/>
      <c r="AB38" s="59"/>
      <c r="AC38" s="28"/>
      <c r="AD38" s="22"/>
      <c r="AE38" s="117"/>
    </row>
    <row r="39" spans="1:50" s="70" customFormat="1" ht="19.899999999999999" customHeight="1" x14ac:dyDescent="0.25">
      <c r="A39" s="165" t="s">
        <v>219</v>
      </c>
      <c r="B39" s="169"/>
      <c r="C39" s="170"/>
      <c r="D39" s="171"/>
      <c r="E39" s="172"/>
      <c r="F39" s="173"/>
      <c r="G39" s="185"/>
      <c r="H39" s="165" t="s">
        <v>219</v>
      </c>
      <c r="I39" s="187"/>
      <c r="J39" s="185"/>
      <c r="K39" s="186"/>
      <c r="L39" s="170"/>
      <c r="M39" s="171"/>
      <c r="N39" s="188" t="s">
        <v>219</v>
      </c>
      <c r="O39" s="189"/>
      <c r="P39" s="172"/>
      <c r="Q39" s="173"/>
      <c r="R39" s="185"/>
      <c r="S39" s="186"/>
      <c r="T39" s="190" t="s">
        <v>219</v>
      </c>
      <c r="U39" s="185"/>
      <c r="V39" s="185"/>
      <c r="W39" s="185"/>
      <c r="X39" s="185"/>
      <c r="Y39" s="185"/>
      <c r="Z39" s="190" t="s">
        <v>219</v>
      </c>
      <c r="AA39" s="192"/>
      <c r="AB39" s="185"/>
      <c r="AC39" s="185"/>
      <c r="AD39" s="185"/>
      <c r="AE39" s="191"/>
    </row>
    <row r="40" spans="1:50" s="46" customFormat="1" ht="21" x14ac:dyDescent="0.25">
      <c r="A40" s="41" t="s">
        <v>220</v>
      </c>
      <c r="B40" s="42"/>
      <c r="C40" s="43"/>
      <c r="D40" s="43"/>
      <c r="E40" s="43"/>
      <c r="F40" s="44"/>
      <c r="G40" s="44"/>
      <c r="H40" s="45"/>
      <c r="J40" s="43"/>
      <c r="L40" s="45" t="s">
        <v>221</v>
      </c>
      <c r="M40" s="45"/>
      <c r="N40" s="47"/>
      <c r="R40" s="45"/>
      <c r="S40" s="45"/>
      <c r="T40" s="45" t="s">
        <v>222</v>
      </c>
      <c r="V40" s="43"/>
      <c r="W40" s="43"/>
      <c r="Z40" s="48" t="s">
        <v>223</v>
      </c>
      <c r="AA40" s="43"/>
      <c r="AB40" s="43"/>
      <c r="AD40" s="45"/>
      <c r="AE40" s="45"/>
      <c r="AF40" s="43"/>
      <c r="AH40" s="45"/>
      <c r="AI40" s="45"/>
      <c r="AJ40" s="193"/>
      <c r="AK40" s="193"/>
      <c r="AL40" s="193"/>
      <c r="AM40" s="193"/>
    </row>
    <row r="41" spans="1:50" x14ac:dyDescent="0.25">
      <c r="A41" s="198"/>
      <c r="H41" s="201"/>
      <c r="I41" s="201"/>
      <c r="J41" s="85"/>
      <c r="K41" s="81"/>
      <c r="L41" s="82"/>
      <c r="M41" s="82"/>
      <c r="N41" s="81"/>
      <c r="O41" s="82"/>
      <c r="P41" s="82"/>
      <c r="Q41" s="81"/>
      <c r="R41" s="82"/>
      <c r="S41" s="82"/>
      <c r="T41" s="81"/>
      <c r="U41" s="82"/>
      <c r="V41" s="82"/>
      <c r="W41" s="82"/>
      <c r="X41" s="81"/>
      <c r="Y41" s="81"/>
      <c r="AD41" s="81"/>
      <c r="AE41" s="82"/>
      <c r="AF41" s="202"/>
      <c r="AG41" s="203"/>
      <c r="AH41" s="81"/>
      <c r="AI41" s="81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82"/>
    </row>
    <row r="42" spans="1:50" x14ac:dyDescent="0.25">
      <c r="A42" s="198"/>
      <c r="H42" s="83"/>
      <c r="I42" s="204"/>
      <c r="J42" s="83"/>
      <c r="K42" s="84"/>
      <c r="L42" s="84"/>
      <c r="M42" s="84"/>
      <c r="N42" s="83"/>
      <c r="O42" s="204"/>
      <c r="P42" s="83"/>
      <c r="Q42" s="84"/>
      <c r="R42" s="84"/>
      <c r="S42" s="84"/>
      <c r="T42" s="84"/>
      <c r="U42" s="204"/>
      <c r="V42" s="83"/>
      <c r="W42" s="84"/>
      <c r="X42" s="83"/>
      <c r="Y42" s="83"/>
      <c r="AD42" s="83"/>
      <c r="AE42" s="204"/>
      <c r="AF42" s="205"/>
      <c r="AG42" s="206"/>
      <c r="AH42" s="83"/>
      <c r="AI42" s="83"/>
      <c r="AN42" s="79"/>
      <c r="AO42" s="79"/>
      <c r="AP42" s="79"/>
      <c r="AQ42" s="79"/>
      <c r="AR42" s="79"/>
      <c r="AS42" s="79"/>
      <c r="AT42" s="79"/>
      <c r="AU42" s="79"/>
      <c r="AV42" s="79"/>
      <c r="AW42" s="79"/>
    </row>
    <row r="43" spans="1:50" x14ac:dyDescent="0.25">
      <c r="A43" s="198"/>
      <c r="K43" s="79"/>
      <c r="L43" s="86"/>
      <c r="M43" s="86"/>
      <c r="N43" s="79"/>
      <c r="Q43" s="79"/>
      <c r="R43" s="86"/>
      <c r="S43" s="86"/>
      <c r="T43" s="79"/>
      <c r="AD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</row>
    <row r="44" spans="1:50" x14ac:dyDescent="0.25">
      <c r="K44" s="79"/>
      <c r="L44" s="86"/>
      <c r="M44" s="86"/>
      <c r="N44" s="79"/>
      <c r="Q44" s="79"/>
      <c r="R44" s="86"/>
      <c r="S44" s="86"/>
      <c r="T44" s="79"/>
      <c r="AD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</row>
    <row r="45" spans="1:50" x14ac:dyDescent="0.25">
      <c r="K45" s="79"/>
      <c r="L45" s="86"/>
      <c r="M45" s="86"/>
      <c r="N45" s="79"/>
      <c r="Q45" s="79"/>
      <c r="R45" s="86"/>
      <c r="S45" s="86"/>
      <c r="T45" s="79"/>
      <c r="AD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</row>
    <row r="46" spans="1:50" x14ac:dyDescent="0.25">
      <c r="K46" s="79"/>
      <c r="L46" s="86"/>
      <c r="M46" s="86"/>
      <c r="N46" s="79"/>
      <c r="Q46" s="79"/>
      <c r="R46" s="86"/>
      <c r="S46" s="86"/>
      <c r="T46" s="79"/>
      <c r="AD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</row>
    <row r="47" spans="1:50" x14ac:dyDescent="0.25">
      <c r="K47" s="79"/>
      <c r="L47" s="86"/>
      <c r="M47" s="86"/>
      <c r="N47" s="79"/>
      <c r="Q47" s="79"/>
      <c r="R47" s="86"/>
      <c r="S47" s="86"/>
      <c r="T47" s="79"/>
      <c r="AD47" s="79"/>
    </row>
    <row r="48" spans="1:50" ht="19.899999999999999" customHeight="1" x14ac:dyDescent="0.25">
      <c r="A48" s="79"/>
      <c r="B48" s="79"/>
      <c r="C48" s="79"/>
      <c r="D48" s="79"/>
      <c r="E48" s="79"/>
      <c r="F48" s="79"/>
      <c r="G48" s="79"/>
      <c r="H48" s="79"/>
      <c r="K48" s="79"/>
      <c r="L48" s="86"/>
      <c r="M48" s="86"/>
      <c r="N48" s="79"/>
      <c r="Q48" s="79"/>
      <c r="R48" s="86"/>
      <c r="S48" s="86"/>
      <c r="T48" s="79"/>
      <c r="AD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</row>
    <row r="49" spans="1:49" ht="19.899999999999999" customHeight="1" x14ac:dyDescent="0.25">
      <c r="A49" s="79"/>
      <c r="B49" s="79"/>
      <c r="C49" s="79"/>
      <c r="D49" s="79"/>
      <c r="E49" s="79"/>
      <c r="F49" s="79"/>
      <c r="G49" s="79"/>
      <c r="H49" s="79"/>
      <c r="K49" s="79"/>
      <c r="L49" s="86"/>
      <c r="M49" s="86"/>
      <c r="N49" s="79"/>
      <c r="Q49" s="79"/>
      <c r="R49" s="86"/>
      <c r="S49" s="86"/>
      <c r="T49" s="79"/>
      <c r="AD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</row>
    <row r="50" spans="1:49" ht="19.899999999999999" customHeight="1" x14ac:dyDescent="0.25">
      <c r="A50" s="79"/>
      <c r="B50" s="79"/>
      <c r="C50" s="79"/>
      <c r="D50" s="79"/>
      <c r="E50" s="79"/>
      <c r="F50" s="79"/>
      <c r="G50" s="79"/>
      <c r="H50" s="79"/>
      <c r="K50" s="79"/>
      <c r="L50" s="86"/>
      <c r="M50" s="86"/>
      <c r="N50" s="79"/>
      <c r="Q50" s="79"/>
      <c r="R50" s="86"/>
      <c r="S50" s="86"/>
      <c r="T50" s="79"/>
      <c r="AD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</row>
  </sheetData>
  <mergeCells count="44">
    <mergeCell ref="H25:H29"/>
    <mergeCell ref="N25:N29"/>
    <mergeCell ref="T25:T29"/>
    <mergeCell ref="Z25:Z29"/>
    <mergeCell ref="H16:H21"/>
    <mergeCell ref="N16:N21"/>
    <mergeCell ref="T16:T21"/>
    <mergeCell ref="Z16:Z21"/>
    <mergeCell ref="H22:H24"/>
    <mergeCell ref="N22:N24"/>
    <mergeCell ref="T22:T24"/>
    <mergeCell ref="Z22:Z24"/>
    <mergeCell ref="J3:M3"/>
    <mergeCell ref="H9:H15"/>
    <mergeCell ref="N9:N15"/>
    <mergeCell ref="T9:T15"/>
    <mergeCell ref="Z9:Z15"/>
    <mergeCell ref="B3:C3"/>
    <mergeCell ref="B5:B8"/>
    <mergeCell ref="A5:A8"/>
    <mergeCell ref="D3:G3"/>
    <mergeCell ref="A1:AH1"/>
    <mergeCell ref="H3:I3"/>
    <mergeCell ref="N3:O3"/>
    <mergeCell ref="P3:S3"/>
    <mergeCell ref="T3:U3"/>
    <mergeCell ref="V3:Y3"/>
    <mergeCell ref="Z3:AA3"/>
    <mergeCell ref="AB3:AE3"/>
    <mergeCell ref="H5:H8"/>
    <mergeCell ref="N5:N8"/>
    <mergeCell ref="T5:T8"/>
    <mergeCell ref="Z5:Z8"/>
    <mergeCell ref="A32:A38"/>
    <mergeCell ref="B9:B15"/>
    <mergeCell ref="A30:B30"/>
    <mergeCell ref="A9:A15"/>
    <mergeCell ref="A16:A21"/>
    <mergeCell ref="A22:A24"/>
    <mergeCell ref="A25:A29"/>
    <mergeCell ref="B25:B29"/>
    <mergeCell ref="B16:B21"/>
    <mergeCell ref="B22:B24"/>
    <mergeCell ref="A31:B31"/>
  </mergeCells>
  <phoneticPr fontId="22" type="noConversion"/>
  <printOptions horizontalCentered="1" verticalCentered="1"/>
  <pageMargins left="0" right="0" top="0" bottom="0" header="0" footer="0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showZeros="0" topLeftCell="O2" zoomScale="85" zoomScaleNormal="85" zoomScaleSheetLayoutView="55" workbookViewId="0">
      <selection activeCell="R14" sqref="R14"/>
    </sheetView>
  </sheetViews>
  <sheetFormatPr defaultColWidth="8.875" defaultRowHeight="16.5" x14ac:dyDescent="0.25"/>
  <cols>
    <col min="1" max="1" width="8.875" style="9"/>
    <col min="2" max="2" width="8.875" style="8"/>
    <col min="3" max="5" width="8.875" style="9"/>
    <col min="6" max="8" width="8.875" style="8"/>
    <col min="9" max="11" width="8.875" style="9"/>
    <col min="12" max="14" width="8.875" style="8"/>
    <col min="15" max="17" width="8.875" style="9"/>
    <col min="18" max="20" width="8.875" style="8"/>
    <col min="21" max="23" width="8.875" style="9"/>
    <col min="24" max="26" width="8.875" style="8"/>
    <col min="27" max="29" width="8.875" style="9"/>
    <col min="30" max="30" width="8.875" style="8"/>
    <col min="36" max="16384" width="8.875" style="7"/>
  </cols>
  <sheetData>
    <row r="1" spans="1:31" ht="27.75" x14ac:dyDescent="0.25">
      <c r="A1" s="1"/>
      <c r="B1" s="1"/>
      <c r="C1" s="89" t="s">
        <v>31</v>
      </c>
      <c r="D1" s="1"/>
      <c r="E1" s="1"/>
      <c r="F1" s="1"/>
      <c r="G1" s="1"/>
      <c r="H1" s="1"/>
      <c r="I1" s="1"/>
      <c r="J1" s="1"/>
      <c r="K1" s="1" t="s">
        <v>299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9.5" x14ac:dyDescent="0.25">
      <c r="A2" s="2"/>
      <c r="B2" s="3" t="s">
        <v>145</v>
      </c>
      <c r="C2" s="4">
        <v>1050</v>
      </c>
      <c r="D2" s="5" t="s">
        <v>285</v>
      </c>
      <c r="E2" s="5"/>
      <c r="F2" s="6"/>
      <c r="G2" s="6"/>
      <c r="H2" s="2"/>
      <c r="I2" s="2" t="s">
        <v>57</v>
      </c>
      <c r="J2" s="2"/>
      <c r="K2" s="5"/>
      <c r="L2" s="5"/>
      <c r="M2" s="5"/>
      <c r="N2" s="2"/>
      <c r="O2" s="2"/>
      <c r="P2" s="2"/>
      <c r="Q2" s="5"/>
      <c r="R2" s="5"/>
      <c r="S2" s="5"/>
      <c r="T2" s="2"/>
      <c r="U2" s="13" t="s">
        <v>146</v>
      </c>
      <c r="V2" s="13"/>
      <c r="W2" s="13"/>
      <c r="X2" s="13"/>
      <c r="Y2" s="13"/>
      <c r="Z2" s="13"/>
      <c r="AA2" s="21" t="s">
        <v>286</v>
      </c>
      <c r="AB2" s="2"/>
      <c r="AC2" s="2"/>
      <c r="AD2" s="2"/>
      <c r="AE2" s="2"/>
    </row>
    <row r="3" spans="1:31" ht="19.5" x14ac:dyDescent="0.25">
      <c r="A3" s="115" t="s">
        <v>147</v>
      </c>
      <c r="B3" s="279">
        <v>44200</v>
      </c>
      <c r="C3" s="279"/>
      <c r="D3" s="274">
        <v>44200</v>
      </c>
      <c r="E3" s="275"/>
      <c r="F3" s="275"/>
      <c r="G3" s="276"/>
      <c r="H3" s="278">
        <v>44201</v>
      </c>
      <c r="I3" s="278"/>
      <c r="J3" s="274">
        <v>44201</v>
      </c>
      <c r="K3" s="275"/>
      <c r="L3" s="275"/>
      <c r="M3" s="276"/>
      <c r="N3" s="278">
        <v>44202</v>
      </c>
      <c r="O3" s="278"/>
      <c r="P3" s="274">
        <v>44202</v>
      </c>
      <c r="Q3" s="275"/>
      <c r="R3" s="275"/>
      <c r="S3" s="276"/>
      <c r="T3" s="278">
        <v>44203</v>
      </c>
      <c r="U3" s="278"/>
      <c r="V3" s="252">
        <v>44203</v>
      </c>
      <c r="W3" s="253"/>
      <c r="X3" s="253"/>
      <c r="Y3" s="254"/>
      <c r="Z3" s="256">
        <v>44204</v>
      </c>
      <c r="AA3" s="278"/>
      <c r="AB3" s="252">
        <v>44204</v>
      </c>
      <c r="AC3" s="253"/>
      <c r="AD3" s="253"/>
      <c r="AE3" s="254"/>
    </row>
    <row r="4" spans="1:31" ht="33" x14ac:dyDescent="0.25">
      <c r="A4" s="162" t="s">
        <v>56</v>
      </c>
      <c r="B4" s="113" t="s">
        <v>51</v>
      </c>
      <c r="C4" s="113" t="s">
        <v>50</v>
      </c>
      <c r="D4" s="113" t="s">
        <v>49</v>
      </c>
      <c r="E4" s="113" t="s">
        <v>48</v>
      </c>
      <c r="F4" s="113" t="s">
        <v>149</v>
      </c>
      <c r="G4" s="161" t="s">
        <v>150</v>
      </c>
      <c r="H4" s="113" t="s">
        <v>51</v>
      </c>
      <c r="I4" s="113" t="s">
        <v>50</v>
      </c>
      <c r="J4" s="113" t="s">
        <v>49</v>
      </c>
      <c r="K4" s="113" t="s">
        <v>48</v>
      </c>
      <c r="L4" s="113" t="s">
        <v>149</v>
      </c>
      <c r="M4" s="113" t="s">
        <v>55</v>
      </c>
      <c r="N4" s="113" t="s">
        <v>51</v>
      </c>
      <c r="O4" s="113" t="s">
        <v>50</v>
      </c>
      <c r="P4" s="113" t="s">
        <v>49</v>
      </c>
      <c r="Q4" s="113" t="s">
        <v>48</v>
      </c>
      <c r="R4" s="113" t="s">
        <v>149</v>
      </c>
      <c r="S4" s="113" t="s">
        <v>55</v>
      </c>
      <c r="T4" s="113" t="s">
        <v>51</v>
      </c>
      <c r="U4" s="113" t="s">
        <v>50</v>
      </c>
      <c r="V4" s="113" t="s">
        <v>49</v>
      </c>
      <c r="W4" s="113" t="s">
        <v>48</v>
      </c>
      <c r="X4" s="113" t="s">
        <v>149</v>
      </c>
      <c r="Y4" s="113" t="s">
        <v>55</v>
      </c>
      <c r="Z4" s="113" t="s">
        <v>51</v>
      </c>
      <c r="AA4" s="113" t="s">
        <v>50</v>
      </c>
      <c r="AB4" s="113" t="s">
        <v>49</v>
      </c>
      <c r="AC4" s="113" t="s">
        <v>48</v>
      </c>
      <c r="AD4" s="113" t="s">
        <v>149</v>
      </c>
      <c r="AE4" s="113" t="s">
        <v>55</v>
      </c>
    </row>
    <row r="5" spans="1:31" ht="19.5" customHeight="1" x14ac:dyDescent="0.25">
      <c r="A5" s="289" t="s">
        <v>58</v>
      </c>
      <c r="B5" s="289" t="s">
        <v>66</v>
      </c>
      <c r="C5" s="213" t="s">
        <v>160</v>
      </c>
      <c r="D5" s="214">
        <v>101.9047619047619</v>
      </c>
      <c r="E5" s="215">
        <v>107</v>
      </c>
      <c r="F5" s="216" t="s">
        <v>406</v>
      </c>
      <c r="G5" s="216"/>
      <c r="H5" s="289" t="s">
        <v>69</v>
      </c>
      <c r="I5" s="213" t="s">
        <v>161</v>
      </c>
      <c r="J5" s="214">
        <v>33.047619047619051</v>
      </c>
      <c r="K5" s="215">
        <v>34.700000000000003</v>
      </c>
      <c r="L5" s="216"/>
      <c r="M5" s="216"/>
      <c r="N5" s="293" t="s">
        <v>73</v>
      </c>
      <c r="O5" s="160" t="s">
        <v>153</v>
      </c>
      <c r="P5" s="214">
        <v>164.8</v>
      </c>
      <c r="Q5" s="214">
        <v>173.04</v>
      </c>
      <c r="R5" s="216"/>
      <c r="S5" s="216"/>
      <c r="T5" s="293" t="s">
        <v>75</v>
      </c>
      <c r="U5" s="213" t="s">
        <v>160</v>
      </c>
      <c r="V5" s="213">
        <v>150</v>
      </c>
      <c r="W5" s="215">
        <v>157.5</v>
      </c>
      <c r="X5" s="216" t="s">
        <v>406</v>
      </c>
      <c r="Y5" s="216"/>
      <c r="Z5" s="289" t="s">
        <v>78</v>
      </c>
      <c r="AA5" s="213" t="s">
        <v>163</v>
      </c>
      <c r="AB5" s="213">
        <v>58</v>
      </c>
      <c r="AC5" s="217">
        <v>60.9</v>
      </c>
      <c r="AD5" s="216" t="s">
        <v>406</v>
      </c>
      <c r="AE5" s="216"/>
    </row>
    <row r="6" spans="1:31" ht="19.5" customHeight="1" x14ac:dyDescent="0.25">
      <c r="A6" s="289"/>
      <c r="B6" s="289"/>
      <c r="C6" s="218" t="s">
        <v>164</v>
      </c>
      <c r="D6" s="219">
        <v>0.4</v>
      </c>
      <c r="E6" s="217">
        <v>0.42</v>
      </c>
      <c r="F6" s="220"/>
      <c r="G6" s="220"/>
      <c r="H6" s="289"/>
      <c r="I6" s="213" t="s">
        <v>165</v>
      </c>
      <c r="J6" s="214">
        <v>7.0476190476190474</v>
      </c>
      <c r="K6" s="215">
        <v>7.4</v>
      </c>
      <c r="L6" s="221"/>
      <c r="M6" s="221"/>
      <c r="N6" s="294"/>
      <c r="O6" s="160" t="s">
        <v>366</v>
      </c>
      <c r="P6" s="214">
        <v>30</v>
      </c>
      <c r="Q6" s="214">
        <v>31.5</v>
      </c>
      <c r="R6" s="216"/>
      <c r="S6" s="216"/>
      <c r="T6" s="294"/>
      <c r="U6" s="213" t="s">
        <v>166</v>
      </c>
      <c r="V6" s="219">
        <v>2.8571428571428572</v>
      </c>
      <c r="W6" s="217">
        <v>3</v>
      </c>
      <c r="X6" s="216"/>
      <c r="Y6" s="216"/>
      <c r="Z6" s="296"/>
      <c r="AA6" s="213" t="s">
        <v>161</v>
      </c>
      <c r="AB6" s="213">
        <v>15.047619047619047</v>
      </c>
      <c r="AC6" s="217">
        <v>15.8</v>
      </c>
      <c r="AD6" s="216"/>
      <c r="AE6" s="216"/>
    </row>
    <row r="7" spans="1:31" ht="19.5" customHeight="1" x14ac:dyDescent="0.25">
      <c r="A7" s="289"/>
      <c r="B7" s="289"/>
      <c r="C7" s="235" t="s">
        <v>45</v>
      </c>
      <c r="D7" s="214">
        <v>3.8095238095238093</v>
      </c>
      <c r="E7" s="215">
        <v>4</v>
      </c>
      <c r="F7" s="221"/>
      <c r="G7" s="221"/>
      <c r="H7" s="289"/>
      <c r="I7" s="213" t="s">
        <v>168</v>
      </c>
      <c r="J7" s="214">
        <v>2</v>
      </c>
      <c r="K7" s="215">
        <v>2.1</v>
      </c>
      <c r="L7" s="221"/>
      <c r="M7" s="221"/>
      <c r="N7" s="294"/>
      <c r="O7" s="160" t="s">
        <v>158</v>
      </c>
      <c r="P7" s="214">
        <v>40</v>
      </c>
      <c r="Q7" s="214">
        <v>42</v>
      </c>
      <c r="R7" s="221" t="s">
        <v>405</v>
      </c>
      <c r="S7" s="216"/>
      <c r="T7" s="294"/>
      <c r="U7" s="213" t="s">
        <v>161</v>
      </c>
      <c r="V7" s="219">
        <v>49.047619047619051</v>
      </c>
      <c r="W7" s="217">
        <v>51.5</v>
      </c>
      <c r="X7" s="216"/>
      <c r="Y7" s="216"/>
      <c r="Z7" s="296"/>
      <c r="AA7" s="213" t="s">
        <v>170</v>
      </c>
      <c r="AB7" s="219">
        <v>1.7142857142857142</v>
      </c>
      <c r="AC7" s="217">
        <v>1.8</v>
      </c>
      <c r="AD7" s="216"/>
      <c r="AE7" s="216"/>
    </row>
    <row r="8" spans="1:31" ht="19.5" customHeight="1" x14ac:dyDescent="0.25">
      <c r="A8" s="289"/>
      <c r="B8" s="289"/>
      <c r="C8" s="213"/>
      <c r="D8" s="213"/>
      <c r="E8" s="215"/>
      <c r="F8" s="221"/>
      <c r="G8" s="221"/>
      <c r="H8" s="289"/>
      <c r="I8" s="236" t="s">
        <v>45</v>
      </c>
      <c r="J8" s="214">
        <v>3.8095238095238093</v>
      </c>
      <c r="K8" s="215">
        <v>4</v>
      </c>
      <c r="L8" s="216"/>
      <c r="M8" s="216"/>
      <c r="N8" s="294"/>
      <c r="O8" s="160" t="s">
        <v>159</v>
      </c>
      <c r="P8" s="214">
        <v>15.028571428571428</v>
      </c>
      <c r="Q8" s="214">
        <v>15.78</v>
      </c>
      <c r="R8" s="216"/>
      <c r="S8" s="216"/>
      <c r="T8" s="294"/>
      <c r="U8" s="224" t="s">
        <v>367</v>
      </c>
      <c r="V8" s="219">
        <v>6.2857142857142865</v>
      </c>
      <c r="W8" s="217">
        <v>6.6000000000000005</v>
      </c>
      <c r="X8" s="216"/>
      <c r="Y8" s="216"/>
      <c r="Z8" s="296"/>
      <c r="AA8" s="213" t="s">
        <v>172</v>
      </c>
      <c r="AB8" s="219">
        <v>1.0285714285714285</v>
      </c>
      <c r="AC8" s="217">
        <v>1.08</v>
      </c>
      <c r="AD8" s="216"/>
      <c r="AE8" s="216"/>
    </row>
    <row r="9" spans="1:31" ht="19.5" customHeight="1" x14ac:dyDescent="0.25">
      <c r="A9" s="289"/>
      <c r="B9" s="289"/>
      <c r="C9" s="213"/>
      <c r="D9" s="213"/>
      <c r="E9" s="215"/>
      <c r="F9" s="221"/>
      <c r="G9" s="221"/>
      <c r="H9" s="289"/>
      <c r="I9" s="213" t="s">
        <v>173</v>
      </c>
      <c r="J9" s="219">
        <v>0.22857142857142856</v>
      </c>
      <c r="K9" s="217">
        <v>0.24</v>
      </c>
      <c r="L9" s="221"/>
      <c r="M9" s="221"/>
      <c r="N9" s="294"/>
      <c r="O9" s="160" t="s">
        <v>162</v>
      </c>
      <c r="P9" s="214">
        <v>15.047619047619047</v>
      </c>
      <c r="Q9" s="214">
        <v>15.8</v>
      </c>
      <c r="R9" s="223"/>
      <c r="S9" s="223"/>
      <c r="T9" s="294"/>
      <c r="U9" s="213" t="s">
        <v>173</v>
      </c>
      <c r="V9" s="219">
        <v>1.4285714285714286</v>
      </c>
      <c r="W9" s="217">
        <v>1.5</v>
      </c>
      <c r="X9" s="216"/>
      <c r="Y9" s="216"/>
      <c r="Z9" s="296"/>
      <c r="AA9" s="213" t="s">
        <v>175</v>
      </c>
      <c r="AB9" s="213">
        <v>0.8</v>
      </c>
      <c r="AC9" s="217">
        <v>0.84</v>
      </c>
      <c r="AD9" s="216"/>
      <c r="AE9" s="216"/>
    </row>
    <row r="10" spans="1:31" ht="19.5" customHeight="1" x14ac:dyDescent="0.25">
      <c r="A10" s="289"/>
      <c r="B10" s="289"/>
      <c r="C10" s="213"/>
      <c r="D10" s="213"/>
      <c r="E10" s="215"/>
      <c r="F10" s="221"/>
      <c r="G10" s="221"/>
      <c r="H10" s="289"/>
      <c r="I10" s="213" t="s">
        <v>176</v>
      </c>
      <c r="J10" s="214">
        <v>65.047619047619051</v>
      </c>
      <c r="K10" s="215">
        <v>68.3</v>
      </c>
      <c r="L10" s="216" t="s">
        <v>406</v>
      </c>
      <c r="M10" s="216"/>
      <c r="N10" s="294"/>
      <c r="O10" s="160" t="s">
        <v>166</v>
      </c>
      <c r="P10" s="214">
        <v>5.1428571428571423</v>
      </c>
      <c r="Q10" s="214">
        <v>5.3999999999999995</v>
      </c>
      <c r="R10" s="216"/>
      <c r="S10" s="216"/>
      <c r="T10" s="294"/>
      <c r="U10" s="213" t="s">
        <v>175</v>
      </c>
      <c r="V10" s="219">
        <v>0.51428571428571423</v>
      </c>
      <c r="W10" s="217">
        <v>0.54</v>
      </c>
      <c r="X10" s="227"/>
      <c r="Y10" s="227"/>
      <c r="Z10" s="296"/>
      <c r="AA10" s="213"/>
      <c r="AB10" s="213"/>
      <c r="AC10" s="215"/>
      <c r="AD10" s="216"/>
      <c r="AE10" s="216"/>
    </row>
    <row r="11" spans="1:31" ht="19.5" customHeight="1" x14ac:dyDescent="0.25">
      <c r="A11" s="289"/>
      <c r="B11" s="289"/>
      <c r="C11" s="213"/>
      <c r="D11" s="213"/>
      <c r="E11" s="215"/>
      <c r="F11" s="221"/>
      <c r="G11" s="221"/>
      <c r="H11" s="289"/>
      <c r="I11" s="213"/>
      <c r="J11" s="213"/>
      <c r="K11" s="215"/>
      <c r="L11" s="216"/>
      <c r="M11" s="216"/>
      <c r="N11" s="294"/>
      <c r="O11" s="160" t="s">
        <v>169</v>
      </c>
      <c r="P11" s="214">
        <v>15.047619047619047</v>
      </c>
      <c r="Q11" s="214">
        <v>15.8</v>
      </c>
      <c r="R11" s="216"/>
      <c r="S11" s="216"/>
      <c r="T11" s="295"/>
      <c r="U11" s="213"/>
      <c r="V11" s="213"/>
      <c r="W11" s="228"/>
      <c r="X11" s="227"/>
      <c r="Y11" s="227"/>
      <c r="Z11" s="296"/>
      <c r="AA11" s="213"/>
      <c r="AB11" s="213"/>
      <c r="AC11" s="215"/>
      <c r="AD11" s="216"/>
      <c r="AE11" s="216"/>
    </row>
    <row r="12" spans="1:31" ht="19.5" customHeight="1" x14ac:dyDescent="0.25">
      <c r="A12" s="289" t="s">
        <v>6</v>
      </c>
      <c r="B12" s="289" t="s">
        <v>67</v>
      </c>
      <c r="C12" s="213" t="s">
        <v>174</v>
      </c>
      <c r="D12" s="214">
        <v>44.571428571428569</v>
      </c>
      <c r="E12" s="215">
        <v>46.8</v>
      </c>
      <c r="F12" s="221" t="s">
        <v>405</v>
      </c>
      <c r="G12" s="221"/>
      <c r="H12" s="289" t="s">
        <v>70</v>
      </c>
      <c r="I12" s="213" t="s">
        <v>377</v>
      </c>
      <c r="J12" s="213">
        <v>30</v>
      </c>
      <c r="K12" s="215">
        <v>31.5</v>
      </c>
      <c r="L12" s="216"/>
      <c r="M12" s="216"/>
      <c r="N12" s="294"/>
      <c r="O12" s="160" t="s">
        <v>171</v>
      </c>
      <c r="P12" s="214">
        <v>12</v>
      </c>
      <c r="Q12" s="214">
        <v>12.6</v>
      </c>
      <c r="R12" s="216"/>
      <c r="S12" s="216"/>
      <c r="T12" s="289" t="s">
        <v>76</v>
      </c>
      <c r="U12" s="213" t="s">
        <v>179</v>
      </c>
      <c r="V12" s="213">
        <v>14</v>
      </c>
      <c r="W12" s="215">
        <v>14.7</v>
      </c>
      <c r="X12" s="216"/>
      <c r="Y12" s="216"/>
      <c r="Z12" s="289" t="s">
        <v>38</v>
      </c>
      <c r="AA12" s="213" t="s">
        <v>180</v>
      </c>
      <c r="AB12" s="214">
        <v>37.047619047619051</v>
      </c>
      <c r="AC12" s="215">
        <v>38.9</v>
      </c>
      <c r="AD12" s="216"/>
      <c r="AE12" s="216"/>
    </row>
    <row r="13" spans="1:31" ht="19.5" customHeight="1" x14ac:dyDescent="0.25">
      <c r="A13" s="289"/>
      <c r="B13" s="289"/>
      <c r="C13" s="213" t="s">
        <v>181</v>
      </c>
      <c r="D13" s="214">
        <v>0.91428571428571426</v>
      </c>
      <c r="E13" s="215">
        <v>0.96</v>
      </c>
      <c r="F13" s="221"/>
      <c r="G13" s="221"/>
      <c r="H13" s="289"/>
      <c r="I13" s="213" t="s">
        <v>182</v>
      </c>
      <c r="J13" s="214">
        <v>35.047619047619051</v>
      </c>
      <c r="K13" s="215">
        <v>36.799999999999997</v>
      </c>
      <c r="L13" s="221" t="s">
        <v>405</v>
      </c>
      <c r="M13" s="221"/>
      <c r="N13" s="295"/>
      <c r="O13" s="225" t="s">
        <v>174</v>
      </c>
      <c r="P13" s="214">
        <v>25.142857142857142</v>
      </c>
      <c r="Q13" s="226">
        <v>26.4</v>
      </c>
      <c r="R13" s="216"/>
      <c r="S13" s="216"/>
      <c r="T13" s="289"/>
      <c r="U13" s="213" t="s">
        <v>184</v>
      </c>
      <c r="V13" s="213">
        <v>20</v>
      </c>
      <c r="W13" s="215">
        <v>21</v>
      </c>
      <c r="X13" s="216" t="s">
        <v>406</v>
      </c>
      <c r="Y13" s="216"/>
      <c r="Z13" s="296"/>
      <c r="AA13" s="213" t="s">
        <v>185</v>
      </c>
      <c r="AB13" s="213">
        <v>40</v>
      </c>
      <c r="AC13" s="215">
        <v>42</v>
      </c>
      <c r="AD13" s="221" t="s">
        <v>405</v>
      </c>
      <c r="AE13" s="221"/>
    </row>
    <row r="14" spans="1:31" ht="19.5" customHeight="1" x14ac:dyDescent="0.25">
      <c r="A14" s="289"/>
      <c r="B14" s="289"/>
      <c r="C14" s="222"/>
      <c r="D14" s="213"/>
      <c r="E14" s="215"/>
      <c r="F14" s="221"/>
      <c r="G14" s="221"/>
      <c r="H14" s="289"/>
      <c r="I14" s="213" t="s">
        <v>186</v>
      </c>
      <c r="J14" s="214">
        <v>25.047619047619047</v>
      </c>
      <c r="K14" s="215">
        <v>26.3</v>
      </c>
      <c r="L14" s="221"/>
      <c r="M14" s="221"/>
      <c r="N14" s="297" t="s">
        <v>19</v>
      </c>
      <c r="O14" s="160" t="s">
        <v>178</v>
      </c>
      <c r="P14" s="219">
        <v>17.142857142857142</v>
      </c>
      <c r="Q14" s="219">
        <v>18</v>
      </c>
      <c r="R14" s="216" t="s">
        <v>406</v>
      </c>
      <c r="S14" s="216"/>
      <c r="T14" s="289"/>
      <c r="U14" s="213" t="s">
        <v>166</v>
      </c>
      <c r="V14" s="219">
        <v>2.8571428571428572</v>
      </c>
      <c r="W14" s="215">
        <v>3</v>
      </c>
      <c r="X14" s="216"/>
      <c r="Y14" s="216"/>
      <c r="Z14" s="296"/>
      <c r="AA14" s="225" t="s">
        <v>188</v>
      </c>
      <c r="AB14" s="219">
        <v>3.4285714285714284</v>
      </c>
      <c r="AC14" s="215">
        <v>3.6</v>
      </c>
      <c r="AD14" s="216"/>
      <c r="AE14" s="216"/>
    </row>
    <row r="15" spans="1:31" ht="19.5" customHeight="1" x14ac:dyDescent="0.25">
      <c r="A15" s="289"/>
      <c r="B15" s="289"/>
      <c r="C15" s="213"/>
      <c r="D15" s="213"/>
      <c r="E15" s="215"/>
      <c r="F15" s="221"/>
      <c r="G15" s="221"/>
      <c r="H15" s="289"/>
      <c r="I15" s="213" t="s">
        <v>175</v>
      </c>
      <c r="J15" s="214">
        <v>2</v>
      </c>
      <c r="K15" s="215">
        <v>2.1</v>
      </c>
      <c r="L15" s="221"/>
      <c r="M15" s="221"/>
      <c r="N15" s="298"/>
      <c r="O15" s="160" t="s">
        <v>183</v>
      </c>
      <c r="P15" s="219">
        <v>0.22857142857142856</v>
      </c>
      <c r="Q15" s="219">
        <v>0.24</v>
      </c>
      <c r="R15" s="216"/>
      <c r="S15" s="216"/>
      <c r="T15" s="289"/>
      <c r="U15" s="213" t="s">
        <v>190</v>
      </c>
      <c r="V15" s="219">
        <v>0.8</v>
      </c>
      <c r="W15" s="215">
        <v>0.84</v>
      </c>
      <c r="X15" s="216"/>
      <c r="Y15" s="216"/>
      <c r="Z15" s="296"/>
      <c r="AA15" s="213"/>
      <c r="AB15" s="213"/>
      <c r="AC15" s="215"/>
      <c r="AD15" s="216"/>
      <c r="AE15" s="216"/>
    </row>
    <row r="16" spans="1:31" ht="19.5" customHeight="1" x14ac:dyDescent="0.25">
      <c r="A16" s="289"/>
      <c r="B16" s="289"/>
      <c r="C16" s="213"/>
      <c r="D16" s="213"/>
      <c r="E16" s="215"/>
      <c r="F16" s="221"/>
      <c r="G16" s="221"/>
      <c r="H16" s="289"/>
      <c r="I16" s="213" t="s">
        <v>191</v>
      </c>
      <c r="J16" s="214">
        <v>2.2857142857142856</v>
      </c>
      <c r="K16" s="215">
        <v>2.4</v>
      </c>
      <c r="L16" s="216"/>
      <c r="M16" s="216"/>
      <c r="N16" s="298"/>
      <c r="O16" s="160" t="s">
        <v>187</v>
      </c>
      <c r="P16" s="219">
        <v>0.38095238095238093</v>
      </c>
      <c r="Q16" s="219">
        <v>0.4</v>
      </c>
      <c r="R16" s="216"/>
      <c r="S16" s="216"/>
      <c r="T16" s="289"/>
      <c r="U16" s="213" t="s">
        <v>171</v>
      </c>
      <c r="V16" s="219">
        <v>3.5238095238095237</v>
      </c>
      <c r="W16" s="215">
        <v>3.7</v>
      </c>
      <c r="X16" s="216"/>
      <c r="Y16" s="216"/>
      <c r="Z16" s="296"/>
      <c r="AA16" s="213"/>
      <c r="AB16" s="213"/>
      <c r="AC16" s="215"/>
      <c r="AD16" s="216"/>
      <c r="AE16" s="216"/>
    </row>
    <row r="17" spans="1:31" ht="19.5" customHeight="1" x14ac:dyDescent="0.25">
      <c r="A17" s="289"/>
      <c r="B17" s="289"/>
      <c r="C17" s="213"/>
      <c r="D17" s="213"/>
      <c r="E17" s="215"/>
      <c r="F17" s="221"/>
      <c r="G17" s="221"/>
      <c r="H17" s="289"/>
      <c r="I17" s="213"/>
      <c r="J17" s="213"/>
      <c r="K17" s="215"/>
      <c r="L17" s="216"/>
      <c r="M17" s="216"/>
      <c r="N17" s="299"/>
      <c r="O17" s="160" t="s">
        <v>189</v>
      </c>
      <c r="P17" s="219">
        <v>3.8095238095238093</v>
      </c>
      <c r="Q17" s="219">
        <v>4</v>
      </c>
      <c r="R17" s="216"/>
      <c r="S17" s="216"/>
      <c r="T17" s="289"/>
      <c r="U17" s="213" t="s">
        <v>192</v>
      </c>
      <c r="V17" s="213">
        <v>8</v>
      </c>
      <c r="W17" s="215">
        <v>8.4</v>
      </c>
      <c r="X17" s="213"/>
      <c r="Y17" s="213"/>
      <c r="Z17" s="296"/>
      <c r="AA17" s="213"/>
      <c r="AB17" s="213"/>
      <c r="AC17" s="215"/>
      <c r="AD17" s="216"/>
      <c r="AE17" s="216"/>
    </row>
    <row r="18" spans="1:31" ht="19.5" customHeight="1" x14ac:dyDescent="0.25">
      <c r="A18" s="289" t="s">
        <v>251</v>
      </c>
      <c r="B18" s="289" t="s">
        <v>39</v>
      </c>
      <c r="C18" s="213" t="s">
        <v>194</v>
      </c>
      <c r="D18" s="213">
        <v>100</v>
      </c>
      <c r="E18" s="215">
        <v>105</v>
      </c>
      <c r="F18" s="221"/>
      <c r="G18" s="221"/>
      <c r="H18" s="289" t="s">
        <v>71</v>
      </c>
      <c r="I18" s="213" t="s">
        <v>195</v>
      </c>
      <c r="J18" s="213">
        <v>100</v>
      </c>
      <c r="K18" s="215">
        <v>105</v>
      </c>
      <c r="L18" s="221" t="s">
        <v>405</v>
      </c>
      <c r="M18" s="221"/>
      <c r="N18" s="289" t="s">
        <v>74</v>
      </c>
      <c r="O18" s="213" t="s">
        <v>196</v>
      </c>
      <c r="P18" s="219">
        <v>90.476190476190482</v>
      </c>
      <c r="Q18" s="219">
        <v>95</v>
      </c>
      <c r="R18" s="221" t="s">
        <v>405</v>
      </c>
      <c r="S18" s="229"/>
      <c r="T18" s="289" t="s">
        <v>26</v>
      </c>
      <c r="U18" s="213" t="s">
        <v>197</v>
      </c>
      <c r="V18" s="213">
        <v>100</v>
      </c>
      <c r="W18" s="215">
        <v>105</v>
      </c>
      <c r="X18" s="221" t="s">
        <v>405</v>
      </c>
      <c r="Y18" s="216"/>
      <c r="Z18" s="289" t="s">
        <v>11</v>
      </c>
      <c r="AA18" s="213" t="s">
        <v>198</v>
      </c>
      <c r="AB18" s="213">
        <v>100</v>
      </c>
      <c r="AC18" s="215">
        <v>105</v>
      </c>
      <c r="AD18" s="221" t="s">
        <v>405</v>
      </c>
      <c r="AE18" s="216"/>
    </row>
    <row r="19" spans="1:31" ht="19.5" customHeight="1" x14ac:dyDescent="0.25">
      <c r="A19" s="289"/>
      <c r="B19" s="289"/>
      <c r="C19" s="213" t="s">
        <v>199</v>
      </c>
      <c r="D19" s="214">
        <v>0.95238095238095233</v>
      </c>
      <c r="E19" s="215">
        <v>1</v>
      </c>
      <c r="F19" s="221" t="s">
        <v>405</v>
      </c>
      <c r="G19" s="221"/>
      <c r="H19" s="289"/>
      <c r="I19" s="213" t="s">
        <v>173</v>
      </c>
      <c r="J19" s="214">
        <v>1.1428571428571428</v>
      </c>
      <c r="K19" s="215">
        <v>1.2</v>
      </c>
      <c r="L19" s="221"/>
      <c r="M19" s="221"/>
      <c r="N19" s="289"/>
      <c r="O19" s="213" t="s">
        <v>166</v>
      </c>
      <c r="P19" s="219">
        <v>2.8571428571428572</v>
      </c>
      <c r="Q19" s="219">
        <v>3</v>
      </c>
      <c r="R19" s="216"/>
      <c r="S19" s="216"/>
      <c r="T19" s="289"/>
      <c r="U19" s="213" t="s">
        <v>175</v>
      </c>
      <c r="V19" s="219">
        <v>1.1428571428571428</v>
      </c>
      <c r="W19" s="215">
        <v>1.2</v>
      </c>
      <c r="X19" s="216"/>
      <c r="Y19" s="216"/>
      <c r="Z19" s="289"/>
      <c r="AA19" s="213" t="s">
        <v>170</v>
      </c>
      <c r="AB19" s="219">
        <v>3.4285714285714284</v>
      </c>
      <c r="AC19" s="215">
        <v>3.6</v>
      </c>
      <c r="AD19" s="216"/>
      <c r="AE19" s="216"/>
    </row>
    <row r="20" spans="1:31" ht="19.5" customHeight="1" x14ac:dyDescent="0.25">
      <c r="A20" s="289"/>
      <c r="B20" s="289"/>
      <c r="C20" s="235" t="s">
        <v>45</v>
      </c>
      <c r="D20" s="214">
        <v>3.8095238095238093</v>
      </c>
      <c r="E20" s="215">
        <v>4</v>
      </c>
      <c r="F20" s="221"/>
      <c r="G20" s="221"/>
      <c r="H20" s="289"/>
      <c r="I20" s="213" t="s">
        <v>170</v>
      </c>
      <c r="J20" s="214">
        <v>3.8095238095238093</v>
      </c>
      <c r="K20" s="215">
        <v>4</v>
      </c>
      <c r="L20" s="221"/>
      <c r="M20" s="221"/>
      <c r="N20" s="289"/>
      <c r="O20" s="223" t="s">
        <v>161</v>
      </c>
      <c r="P20" s="219">
        <v>9.5238095238095237</v>
      </c>
      <c r="Q20" s="219">
        <v>10</v>
      </c>
      <c r="R20" s="216"/>
      <c r="S20" s="216"/>
      <c r="T20" s="289"/>
      <c r="U20" s="213" t="s">
        <v>170</v>
      </c>
      <c r="V20" s="214">
        <v>2.8571428571428572</v>
      </c>
      <c r="W20" s="217">
        <v>3</v>
      </c>
      <c r="X20" s="216"/>
      <c r="Y20" s="216"/>
      <c r="Z20" s="289"/>
      <c r="AA20" s="213" t="s">
        <v>173</v>
      </c>
      <c r="AB20" s="219">
        <v>1.1428571428571428</v>
      </c>
      <c r="AC20" s="215">
        <v>1.2</v>
      </c>
      <c r="AD20" s="216"/>
      <c r="AE20" s="216"/>
    </row>
    <row r="21" spans="1:31" x14ac:dyDescent="0.25">
      <c r="A21" s="290" t="s">
        <v>287</v>
      </c>
      <c r="B21" s="159"/>
      <c r="C21" s="158"/>
      <c r="D21" s="158"/>
      <c r="E21" s="158"/>
      <c r="F21" s="158"/>
      <c r="G21" s="157"/>
      <c r="H21" s="156"/>
      <c r="I21" s="155"/>
      <c r="J21" s="155"/>
      <c r="K21" s="155"/>
      <c r="L21" s="155"/>
      <c r="M21" s="154"/>
      <c r="N21" s="156"/>
      <c r="O21" s="155"/>
      <c r="P21" s="155"/>
      <c r="Q21" s="155"/>
      <c r="R21" s="155"/>
      <c r="S21" s="154"/>
      <c r="T21" s="156"/>
      <c r="U21" s="155"/>
      <c r="V21" s="155"/>
      <c r="W21" s="155"/>
      <c r="X21" s="155"/>
      <c r="Y21" s="154"/>
      <c r="Z21" s="156"/>
      <c r="AA21" s="155"/>
      <c r="AB21" s="155"/>
      <c r="AC21" s="155"/>
      <c r="AD21" s="155"/>
      <c r="AE21" s="154"/>
    </row>
    <row r="22" spans="1:31" x14ac:dyDescent="0.25">
      <c r="A22" s="291"/>
      <c r="B22" s="153"/>
      <c r="C22" s="152"/>
      <c r="D22" s="152"/>
      <c r="E22" s="152"/>
      <c r="F22" s="152"/>
      <c r="G22" s="151"/>
      <c r="H22" s="150"/>
      <c r="I22" s="149"/>
      <c r="J22" s="149"/>
      <c r="K22" s="149"/>
      <c r="L22" s="149"/>
      <c r="M22" s="148"/>
      <c r="N22" s="150"/>
      <c r="O22" s="149"/>
      <c r="P22" s="149"/>
      <c r="Q22" s="149"/>
      <c r="R22" s="149"/>
      <c r="S22" s="148"/>
      <c r="T22" s="150"/>
      <c r="U22" s="149"/>
      <c r="V22" s="149"/>
      <c r="W22" s="149"/>
      <c r="X22" s="149"/>
      <c r="Y22" s="148"/>
      <c r="Z22" s="150"/>
      <c r="AA22" s="149"/>
      <c r="AB22" s="149"/>
      <c r="AC22" s="149"/>
      <c r="AD22" s="149"/>
      <c r="AE22" s="148"/>
    </row>
    <row r="23" spans="1:31" x14ac:dyDescent="0.25">
      <c r="A23" s="291"/>
      <c r="B23" s="147"/>
      <c r="C23" s="146"/>
      <c r="D23" s="146"/>
      <c r="E23" s="146"/>
      <c r="F23" s="146"/>
      <c r="G23" s="145"/>
      <c r="H23" s="144"/>
      <c r="I23" s="143"/>
      <c r="J23" s="143"/>
      <c r="K23" s="143"/>
      <c r="L23" s="143"/>
      <c r="M23" s="142"/>
      <c r="N23" s="144"/>
      <c r="O23" s="143"/>
      <c r="P23" s="143"/>
      <c r="Q23" s="143"/>
      <c r="R23" s="143"/>
      <c r="S23" s="142"/>
      <c r="T23" s="144"/>
      <c r="U23" s="143"/>
      <c r="V23" s="143"/>
      <c r="W23" s="143"/>
      <c r="X23" s="143"/>
      <c r="Y23" s="142"/>
      <c r="Z23" s="144"/>
      <c r="AA23" s="143"/>
      <c r="AB23" s="143"/>
      <c r="AC23" s="143"/>
      <c r="AD23" s="143"/>
      <c r="AE23" s="142"/>
    </row>
    <row r="24" spans="1:31" x14ac:dyDescent="0.25">
      <c r="A24" s="291"/>
      <c r="B24" s="159"/>
      <c r="C24" s="158"/>
      <c r="D24" s="158"/>
      <c r="E24" s="158"/>
      <c r="F24" s="158"/>
      <c r="G24" s="157"/>
      <c r="H24" s="156"/>
      <c r="I24" s="155"/>
      <c r="J24" s="155"/>
      <c r="K24" s="155"/>
      <c r="L24" s="155"/>
      <c r="M24" s="154"/>
      <c r="N24" s="156"/>
      <c r="O24" s="155"/>
      <c r="P24" s="155"/>
      <c r="Q24" s="155"/>
      <c r="R24" s="155"/>
      <c r="S24" s="154"/>
      <c r="T24" s="156"/>
      <c r="U24" s="155"/>
      <c r="V24" s="155"/>
      <c r="W24" s="155"/>
      <c r="X24" s="155"/>
      <c r="Y24" s="154"/>
      <c r="Z24" s="156"/>
      <c r="AA24" s="155"/>
      <c r="AB24" s="155"/>
      <c r="AC24" s="155"/>
      <c r="AD24" s="155"/>
      <c r="AE24" s="154"/>
    </row>
    <row r="25" spans="1:31" x14ac:dyDescent="0.25">
      <c r="A25" s="291"/>
      <c r="B25" s="153"/>
      <c r="C25" s="152"/>
      <c r="D25" s="152"/>
      <c r="E25" s="152"/>
      <c r="F25" s="152"/>
      <c r="G25" s="151"/>
      <c r="H25" s="150"/>
      <c r="I25" s="149"/>
      <c r="J25" s="149"/>
      <c r="K25" s="149"/>
      <c r="L25" s="149"/>
      <c r="M25" s="148"/>
      <c r="N25" s="150"/>
      <c r="O25" s="149"/>
      <c r="P25" s="149"/>
      <c r="Q25" s="149"/>
      <c r="R25" s="149"/>
      <c r="S25" s="148"/>
      <c r="T25" s="150"/>
      <c r="U25" s="149"/>
      <c r="V25" s="149"/>
      <c r="W25" s="149"/>
      <c r="X25" s="149"/>
      <c r="Y25" s="148"/>
      <c r="Z25" s="150"/>
      <c r="AA25" s="149"/>
      <c r="AB25" s="149"/>
      <c r="AC25" s="149"/>
      <c r="AD25" s="149"/>
      <c r="AE25" s="148"/>
    </row>
    <row r="26" spans="1:31" x14ac:dyDescent="0.25">
      <c r="A26" s="291"/>
      <c r="B26" s="147"/>
      <c r="C26" s="146"/>
      <c r="D26" s="146"/>
      <c r="E26" s="146"/>
      <c r="F26" s="146"/>
      <c r="G26" s="145"/>
      <c r="H26" s="144"/>
      <c r="I26" s="143"/>
      <c r="J26" s="143"/>
      <c r="K26" s="143"/>
      <c r="L26" s="143"/>
      <c r="M26" s="142"/>
      <c r="N26" s="144"/>
      <c r="O26" s="143"/>
      <c r="P26" s="143"/>
      <c r="Q26" s="143"/>
      <c r="R26" s="143"/>
      <c r="S26" s="142"/>
      <c r="T26" s="144"/>
      <c r="U26" s="143"/>
      <c r="V26" s="143"/>
      <c r="W26" s="143"/>
      <c r="X26" s="143"/>
      <c r="Y26" s="142"/>
      <c r="Z26" s="144"/>
      <c r="AA26" s="143"/>
      <c r="AB26" s="143"/>
      <c r="AC26" s="143"/>
      <c r="AD26" s="143"/>
      <c r="AE26" s="142"/>
    </row>
    <row r="27" spans="1:31" x14ac:dyDescent="0.25">
      <c r="A27" s="291"/>
      <c r="B27" s="159"/>
      <c r="C27" s="158"/>
      <c r="D27" s="158"/>
      <c r="E27" s="158"/>
      <c r="F27" s="158"/>
      <c r="G27" s="157"/>
      <c r="H27" s="156"/>
      <c r="I27" s="155"/>
      <c r="J27" s="155"/>
      <c r="K27" s="155"/>
      <c r="L27" s="155"/>
      <c r="M27" s="154"/>
      <c r="N27" s="156"/>
      <c r="O27" s="155"/>
      <c r="P27" s="155"/>
      <c r="Q27" s="155"/>
      <c r="R27" s="155"/>
      <c r="S27" s="154"/>
      <c r="T27" s="156"/>
      <c r="U27" s="155"/>
      <c r="V27" s="155"/>
      <c r="W27" s="155"/>
      <c r="X27" s="155"/>
      <c r="Y27" s="154"/>
      <c r="Z27" s="156"/>
      <c r="AA27" s="155"/>
      <c r="AB27" s="155"/>
      <c r="AC27" s="155"/>
      <c r="AD27" s="155"/>
      <c r="AE27" s="154"/>
    </row>
    <row r="28" spans="1:31" x14ac:dyDescent="0.25">
      <c r="A28" s="291"/>
      <c r="B28" s="153"/>
      <c r="C28" s="152"/>
      <c r="D28" s="152"/>
      <c r="E28" s="152"/>
      <c r="F28" s="152"/>
      <c r="G28" s="151"/>
      <c r="H28" s="150"/>
      <c r="I28" s="149"/>
      <c r="J28" s="149"/>
      <c r="K28" s="149"/>
      <c r="L28" s="149"/>
      <c r="M28" s="148"/>
      <c r="N28" s="150"/>
      <c r="O28" s="149"/>
      <c r="P28" s="149"/>
      <c r="Q28" s="149"/>
      <c r="R28" s="149"/>
      <c r="S28" s="148"/>
      <c r="T28" s="150"/>
      <c r="U28" s="149"/>
      <c r="V28" s="149"/>
      <c r="W28" s="149"/>
      <c r="X28" s="149"/>
      <c r="Y28" s="148"/>
      <c r="Z28" s="150"/>
      <c r="AA28" s="149"/>
      <c r="AB28" s="149"/>
      <c r="AC28" s="149"/>
      <c r="AD28" s="149"/>
      <c r="AE28" s="148"/>
    </row>
    <row r="29" spans="1:31" x14ac:dyDescent="0.25">
      <c r="A29" s="291"/>
      <c r="B29" s="147"/>
      <c r="C29" s="146"/>
      <c r="D29" s="146"/>
      <c r="E29" s="146"/>
      <c r="F29" s="146"/>
      <c r="G29" s="145"/>
      <c r="H29" s="144"/>
      <c r="I29" s="143"/>
      <c r="J29" s="143"/>
      <c r="K29" s="143"/>
      <c r="L29" s="143"/>
      <c r="M29" s="142"/>
      <c r="N29" s="144"/>
      <c r="O29" s="143"/>
      <c r="P29" s="143"/>
      <c r="Q29" s="143"/>
      <c r="R29" s="143"/>
      <c r="S29" s="142"/>
      <c r="T29" s="144"/>
      <c r="U29" s="143"/>
      <c r="V29" s="143"/>
      <c r="W29" s="143"/>
      <c r="X29" s="143"/>
      <c r="Y29" s="142"/>
      <c r="Z29" s="144"/>
      <c r="AA29" s="143"/>
      <c r="AB29" s="143"/>
      <c r="AC29" s="143"/>
      <c r="AD29" s="143"/>
      <c r="AE29" s="142"/>
    </row>
    <row r="30" spans="1:31" x14ac:dyDescent="0.25">
      <c r="A30" s="291"/>
      <c r="B30" s="159"/>
      <c r="C30" s="158"/>
      <c r="D30" s="158"/>
      <c r="E30" s="158"/>
      <c r="F30" s="158"/>
      <c r="G30" s="157"/>
      <c r="H30" s="156"/>
      <c r="I30" s="155"/>
      <c r="J30" s="155"/>
      <c r="K30" s="155"/>
      <c r="L30" s="155"/>
      <c r="M30" s="154"/>
      <c r="N30" s="156"/>
      <c r="O30" s="155"/>
      <c r="P30" s="155"/>
      <c r="Q30" s="155"/>
      <c r="R30" s="155"/>
      <c r="S30" s="154"/>
      <c r="T30" s="156"/>
      <c r="U30" s="155"/>
      <c r="V30" s="155"/>
      <c r="W30" s="155"/>
      <c r="X30" s="155"/>
      <c r="Y30" s="154"/>
      <c r="Z30" s="156"/>
      <c r="AA30" s="155"/>
      <c r="AB30" s="155"/>
      <c r="AC30" s="155"/>
      <c r="AD30" s="155"/>
      <c r="AE30" s="154"/>
    </row>
    <row r="31" spans="1:31" x14ac:dyDescent="0.25">
      <c r="A31" s="291"/>
      <c r="B31" s="153"/>
      <c r="C31" s="152"/>
      <c r="D31" s="152"/>
      <c r="E31" s="152"/>
      <c r="F31" s="152"/>
      <c r="G31" s="151"/>
      <c r="H31" s="150"/>
      <c r="I31" s="149"/>
      <c r="J31" s="149"/>
      <c r="K31" s="149"/>
      <c r="L31" s="149"/>
      <c r="M31" s="148"/>
      <c r="N31" s="150"/>
      <c r="O31" s="149"/>
      <c r="P31" s="149"/>
      <c r="Q31" s="149"/>
      <c r="R31" s="149"/>
      <c r="S31" s="148"/>
      <c r="T31" s="150"/>
      <c r="U31" s="149"/>
      <c r="V31" s="149"/>
      <c r="W31" s="149"/>
      <c r="X31" s="149"/>
      <c r="Y31" s="148"/>
      <c r="Z31" s="150"/>
      <c r="AA31" s="149"/>
      <c r="AB31" s="149"/>
      <c r="AC31" s="149"/>
      <c r="AD31" s="149"/>
      <c r="AE31" s="148"/>
    </row>
    <row r="32" spans="1:31" x14ac:dyDescent="0.25">
      <c r="A32" s="292"/>
      <c r="B32" s="147"/>
      <c r="C32" s="146"/>
      <c r="D32" s="146"/>
      <c r="E32" s="146"/>
      <c r="F32" s="146"/>
      <c r="G32" s="145"/>
      <c r="H32" s="144"/>
      <c r="I32" s="143"/>
      <c r="J32" s="143"/>
      <c r="K32" s="143"/>
      <c r="L32" s="143"/>
      <c r="M32" s="142"/>
      <c r="N32" s="144"/>
      <c r="O32" s="143"/>
      <c r="P32" s="143"/>
      <c r="Q32" s="143"/>
      <c r="R32" s="143"/>
      <c r="S32" s="142"/>
      <c r="T32" s="144"/>
      <c r="U32" s="143"/>
      <c r="V32" s="143"/>
      <c r="W32" s="143"/>
      <c r="X32" s="143"/>
      <c r="Y32" s="142"/>
      <c r="Z32" s="144"/>
      <c r="AA32" s="143"/>
      <c r="AB32" s="143"/>
      <c r="AC32" s="143"/>
      <c r="AD32" s="143"/>
      <c r="AE32" s="142"/>
    </row>
    <row r="33" spans="1:31" x14ac:dyDescent="0.25">
      <c r="A33" s="308" t="s">
        <v>288</v>
      </c>
      <c r="B33" s="288" t="s">
        <v>289</v>
      </c>
      <c r="C33" s="288"/>
      <c r="D33" s="140"/>
      <c r="E33" s="300" t="s">
        <v>290</v>
      </c>
      <c r="F33" s="283"/>
      <c r="G33" s="284"/>
      <c r="H33" s="287" t="s">
        <v>289</v>
      </c>
      <c r="I33" s="288"/>
      <c r="J33" s="140"/>
      <c r="K33" s="300" t="s">
        <v>290</v>
      </c>
      <c r="L33" s="283"/>
      <c r="M33" s="284"/>
      <c r="N33" s="287" t="s">
        <v>289</v>
      </c>
      <c r="O33" s="288"/>
      <c r="P33" s="140"/>
      <c r="Q33" s="300" t="s">
        <v>290</v>
      </c>
      <c r="R33" s="283"/>
      <c r="S33" s="284"/>
      <c r="T33" s="280" t="s">
        <v>289</v>
      </c>
      <c r="U33" s="280"/>
      <c r="V33" s="141"/>
      <c r="W33" s="281" t="s">
        <v>290</v>
      </c>
      <c r="X33" s="283"/>
      <c r="Y33" s="284"/>
      <c r="Z33" s="287" t="s">
        <v>289</v>
      </c>
      <c r="AA33" s="288"/>
      <c r="AB33" s="140"/>
      <c r="AC33" s="300" t="s">
        <v>290</v>
      </c>
      <c r="AD33" s="283"/>
      <c r="AE33" s="284"/>
    </row>
    <row r="34" spans="1:31" ht="17.25" thickBot="1" x14ac:dyDescent="0.3">
      <c r="A34" s="309"/>
      <c r="B34" s="301" t="s">
        <v>291</v>
      </c>
      <c r="C34" s="302"/>
      <c r="D34" s="139"/>
      <c r="E34" s="307"/>
      <c r="F34" s="285"/>
      <c r="G34" s="286"/>
      <c r="H34" s="303" t="s">
        <v>291</v>
      </c>
      <c r="I34" s="302"/>
      <c r="J34" s="139"/>
      <c r="K34" s="307"/>
      <c r="L34" s="285"/>
      <c r="M34" s="286"/>
      <c r="N34" s="303" t="s">
        <v>291</v>
      </c>
      <c r="O34" s="302"/>
      <c r="P34" s="139"/>
      <c r="Q34" s="307"/>
      <c r="R34" s="285"/>
      <c r="S34" s="286"/>
      <c r="T34" s="304" t="s">
        <v>291</v>
      </c>
      <c r="U34" s="304"/>
      <c r="V34" s="138"/>
      <c r="W34" s="282"/>
      <c r="X34" s="285"/>
      <c r="Y34" s="286"/>
      <c r="Z34" s="305" t="s">
        <v>291</v>
      </c>
      <c r="AA34" s="306"/>
      <c r="AB34" s="137"/>
      <c r="AC34" s="300"/>
      <c r="AD34" s="285"/>
      <c r="AE34" s="286"/>
    </row>
    <row r="35" spans="1:31" ht="23.25" x14ac:dyDescent="0.25">
      <c r="A35" s="125" t="s">
        <v>292</v>
      </c>
      <c r="B35" s="125"/>
      <c r="C35" s="125"/>
      <c r="D35" s="273" t="s">
        <v>293</v>
      </c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125"/>
      <c r="Z35" s="136"/>
      <c r="AA35" s="135"/>
      <c r="AB35" s="135"/>
      <c r="AC35" s="135"/>
      <c r="AD35" s="135"/>
      <c r="AE35" s="134"/>
    </row>
    <row r="36" spans="1:31" ht="23.25" x14ac:dyDescent="0.25">
      <c r="A36" s="273" t="s">
        <v>294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7"/>
      <c r="Z36" s="133"/>
      <c r="AA36" s="131"/>
      <c r="AB36" s="131"/>
      <c r="AC36" s="131"/>
      <c r="AD36" s="131"/>
      <c r="AE36" s="130"/>
    </row>
    <row r="37" spans="1:31" x14ac:dyDescent="0.25">
      <c r="A37" s="273" t="s">
        <v>295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7"/>
      <c r="Z37" s="132"/>
      <c r="AA37" s="131"/>
      <c r="AB37" s="131"/>
      <c r="AC37" s="131"/>
      <c r="AD37" s="131"/>
      <c r="AE37" s="130"/>
    </row>
    <row r="38" spans="1:31" ht="17.25" thickBot="1" x14ac:dyDescent="0.3">
      <c r="A38" s="273" t="s">
        <v>296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7"/>
      <c r="Z38" s="129"/>
      <c r="AA38" s="128"/>
      <c r="AB38" s="128"/>
      <c r="AC38" s="128"/>
      <c r="AD38" s="128"/>
      <c r="AE38" s="127"/>
    </row>
    <row r="39" spans="1:31" x14ac:dyDescent="0.25">
      <c r="A39" s="273" t="s">
        <v>297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126"/>
      <c r="AA39" s="126"/>
      <c r="AB39" s="126"/>
      <c r="AC39" s="126"/>
      <c r="AD39" s="126"/>
      <c r="AE39" s="126"/>
    </row>
    <row r="40" spans="1:31" x14ac:dyDescent="0.25">
      <c r="A40" s="273" t="s">
        <v>298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126"/>
      <c r="AA40" s="126"/>
      <c r="AB40" s="126"/>
      <c r="AC40" s="126"/>
      <c r="AD40" s="126"/>
      <c r="AE40" s="126"/>
    </row>
  </sheetData>
  <mergeCells count="56">
    <mergeCell ref="N14:N17"/>
    <mergeCell ref="N5:N13"/>
    <mergeCell ref="A39:Y39"/>
    <mergeCell ref="AC33:AC34"/>
    <mergeCell ref="AD33:AE34"/>
    <mergeCell ref="B34:C34"/>
    <mergeCell ref="H34:I34"/>
    <mergeCell ref="N34:O34"/>
    <mergeCell ref="T34:U34"/>
    <mergeCell ref="Z34:AA34"/>
    <mergeCell ref="K33:K34"/>
    <mergeCell ref="L33:M34"/>
    <mergeCell ref="N33:O33"/>
    <mergeCell ref="Q33:Q34"/>
    <mergeCell ref="R33:S34"/>
    <mergeCell ref="A33:A34"/>
    <mergeCell ref="A12:A17"/>
    <mergeCell ref="B12:B17"/>
    <mergeCell ref="H12:H17"/>
    <mergeCell ref="A5:A11"/>
    <mergeCell ref="B5:B11"/>
    <mergeCell ref="H5:H11"/>
    <mergeCell ref="T5:T11"/>
    <mergeCell ref="Z5:Z11"/>
    <mergeCell ref="T12:T17"/>
    <mergeCell ref="Z12:Z17"/>
    <mergeCell ref="T18:T20"/>
    <mergeCell ref="Z18:Z20"/>
    <mergeCell ref="X33:Y34"/>
    <mergeCell ref="Z33:AA33"/>
    <mergeCell ref="D35:X35"/>
    <mergeCell ref="N18:N20"/>
    <mergeCell ref="A21:A32"/>
    <mergeCell ref="F33:G34"/>
    <mergeCell ref="H33:I33"/>
    <mergeCell ref="A18:A20"/>
    <mergeCell ref="B18:B20"/>
    <mergeCell ref="H18:H20"/>
    <mergeCell ref="B33:C33"/>
    <mergeCell ref="E33:E34"/>
    <mergeCell ref="A40:Y40"/>
    <mergeCell ref="AB3:AE3"/>
    <mergeCell ref="D3:G3"/>
    <mergeCell ref="J3:M3"/>
    <mergeCell ref="P3:S3"/>
    <mergeCell ref="V3:Y3"/>
    <mergeCell ref="A36:Y36"/>
    <mergeCell ref="A37:Y37"/>
    <mergeCell ref="A38:Y38"/>
    <mergeCell ref="Z3:AA3"/>
    <mergeCell ref="T3:U3"/>
    <mergeCell ref="B3:C3"/>
    <mergeCell ref="H3:I3"/>
    <mergeCell ref="N3:O3"/>
    <mergeCell ref="T33:U33"/>
    <mergeCell ref="W33:W34"/>
  </mergeCells>
  <phoneticPr fontId="22" type="noConversion"/>
  <printOptions horizontalCentered="1" verticalCentered="1"/>
  <pageMargins left="0" right="0" top="0" bottom="0" header="0" footer="0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9"/>
  <sheetViews>
    <sheetView showZeros="0" view="pageBreakPreview" topLeftCell="F1" zoomScale="70" zoomScaleSheetLayoutView="70" workbookViewId="0">
      <selection activeCell="Q17" sqref="Q17"/>
    </sheetView>
  </sheetViews>
  <sheetFormatPr defaultColWidth="8.875" defaultRowHeight="16.5" x14ac:dyDescent="0.25"/>
  <cols>
    <col min="1" max="1" width="0" style="9" hidden="1" customWidth="1"/>
    <col min="2" max="2" width="0" style="10" hidden="1" customWidth="1"/>
    <col min="3" max="3" width="0" style="11" hidden="1" customWidth="1"/>
    <col min="4" max="5" width="0" style="7" hidden="1" customWidth="1"/>
    <col min="6" max="7" width="8.875" style="10"/>
    <col min="8" max="8" width="8.875" style="8"/>
    <col min="9" max="10" width="8.875" style="9"/>
    <col min="11" max="14" width="8.875" style="8"/>
    <col min="15" max="16" width="8.875" style="9"/>
    <col min="17" max="20" width="8.875" style="8"/>
    <col min="21" max="22" width="8.875" style="9"/>
    <col min="23" max="23" width="11.25" style="8" customWidth="1"/>
    <col min="24" max="25" width="8.875" style="8"/>
    <col min="26" max="26" width="8.875" style="12"/>
    <col min="27" max="28" width="8.875" style="9"/>
    <col min="29" max="30" width="8.875" style="8"/>
    <col min="36" max="16384" width="8.875" style="7"/>
  </cols>
  <sheetData>
    <row r="1" spans="6:36" ht="27.75" x14ac:dyDescent="0.25">
      <c r="F1" s="1"/>
      <c r="G1" s="1"/>
      <c r="H1" s="89" t="s">
        <v>31</v>
      </c>
      <c r="I1" s="1"/>
      <c r="J1" s="1"/>
      <c r="K1" s="1"/>
      <c r="L1" s="1"/>
      <c r="M1" s="1"/>
      <c r="N1" s="1"/>
      <c r="O1" s="1"/>
      <c r="P1" s="1" t="s">
        <v>300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6:36" ht="19.5" x14ac:dyDescent="0.25">
      <c r="F2" s="2"/>
      <c r="G2" s="3" t="s">
        <v>145</v>
      </c>
      <c r="H2" s="4">
        <v>1050</v>
      </c>
      <c r="I2" s="5" t="s">
        <v>285</v>
      </c>
      <c r="J2" s="5"/>
      <c r="K2" s="6"/>
      <c r="L2" s="6"/>
      <c r="M2" s="2"/>
      <c r="N2" s="2" t="s">
        <v>57</v>
      </c>
      <c r="O2" s="2"/>
      <c r="P2" s="5"/>
      <c r="Q2" s="5"/>
      <c r="R2" s="5"/>
      <c r="S2" s="2"/>
      <c r="T2" s="2"/>
      <c r="U2" s="2"/>
      <c r="V2" s="5"/>
      <c r="W2" s="5"/>
      <c r="X2" s="5"/>
      <c r="Y2" s="2"/>
      <c r="Z2" s="13" t="s">
        <v>146</v>
      </c>
      <c r="AA2" s="13"/>
      <c r="AB2" s="13"/>
      <c r="AC2" s="13"/>
      <c r="AD2" s="13"/>
      <c r="AE2" s="13"/>
      <c r="AF2" s="21" t="s">
        <v>286</v>
      </c>
      <c r="AG2" s="2"/>
      <c r="AH2" s="2"/>
      <c r="AI2" s="2"/>
      <c r="AJ2" s="2"/>
    </row>
    <row r="3" spans="6:36" ht="19.5" x14ac:dyDescent="0.25">
      <c r="F3" s="115" t="s">
        <v>147</v>
      </c>
      <c r="G3" s="256">
        <v>44207</v>
      </c>
      <c r="H3" s="278"/>
      <c r="I3" s="252">
        <v>44207</v>
      </c>
      <c r="J3" s="253"/>
      <c r="K3" s="253"/>
      <c r="L3" s="254"/>
      <c r="M3" s="279">
        <v>44208</v>
      </c>
      <c r="N3" s="279"/>
      <c r="O3" s="274">
        <v>44208</v>
      </c>
      <c r="P3" s="275"/>
      <c r="Q3" s="275"/>
      <c r="R3" s="276"/>
      <c r="S3" s="278">
        <v>44209</v>
      </c>
      <c r="T3" s="278"/>
      <c r="U3" s="274">
        <v>44209</v>
      </c>
      <c r="V3" s="275"/>
      <c r="W3" s="275"/>
      <c r="X3" s="276"/>
      <c r="Y3" s="278">
        <v>44210</v>
      </c>
      <c r="Z3" s="278"/>
      <c r="AA3" s="274">
        <v>44210</v>
      </c>
      <c r="AB3" s="275"/>
      <c r="AC3" s="275"/>
      <c r="AD3" s="276"/>
      <c r="AE3" s="278">
        <v>44211</v>
      </c>
      <c r="AF3" s="278"/>
      <c r="AG3" s="252">
        <v>44211</v>
      </c>
      <c r="AH3" s="253"/>
      <c r="AI3" s="253"/>
      <c r="AJ3" s="254"/>
    </row>
    <row r="4" spans="6:36" ht="33" x14ac:dyDescent="0.25">
      <c r="F4" s="162" t="s">
        <v>56</v>
      </c>
      <c r="G4" s="113" t="s">
        <v>51</v>
      </c>
      <c r="H4" s="113" t="s">
        <v>50</v>
      </c>
      <c r="I4" s="113" t="s">
        <v>49</v>
      </c>
      <c r="J4" s="113" t="s">
        <v>48</v>
      </c>
      <c r="K4" s="113" t="s">
        <v>149</v>
      </c>
      <c r="L4" s="161" t="s">
        <v>150</v>
      </c>
      <c r="M4" s="174" t="s">
        <v>51</v>
      </c>
      <c r="N4" s="113" t="s">
        <v>50</v>
      </c>
      <c r="O4" s="113" t="s">
        <v>49</v>
      </c>
      <c r="P4" s="113" t="s">
        <v>48</v>
      </c>
      <c r="Q4" s="113" t="s">
        <v>149</v>
      </c>
      <c r="R4" s="113" t="s">
        <v>55</v>
      </c>
      <c r="S4" s="113" t="s">
        <v>51</v>
      </c>
      <c r="T4" s="113" t="s">
        <v>50</v>
      </c>
      <c r="U4" s="113" t="s">
        <v>49</v>
      </c>
      <c r="V4" s="113" t="s">
        <v>48</v>
      </c>
      <c r="W4" s="113" t="s">
        <v>149</v>
      </c>
      <c r="X4" s="113" t="s">
        <v>55</v>
      </c>
      <c r="Y4" s="113" t="s">
        <v>51</v>
      </c>
      <c r="Z4" s="113" t="s">
        <v>50</v>
      </c>
      <c r="AA4" s="113" t="s">
        <v>49</v>
      </c>
      <c r="AB4" s="113" t="s">
        <v>48</v>
      </c>
      <c r="AC4" s="113" t="s">
        <v>149</v>
      </c>
      <c r="AD4" s="113" t="s">
        <v>55</v>
      </c>
      <c r="AE4" s="113" t="s">
        <v>51</v>
      </c>
      <c r="AF4" s="113" t="s">
        <v>50</v>
      </c>
      <c r="AG4" s="113" t="s">
        <v>49</v>
      </c>
      <c r="AH4" s="113" t="s">
        <v>48</v>
      </c>
      <c r="AI4" s="113" t="s">
        <v>149</v>
      </c>
      <c r="AJ4" s="113" t="s">
        <v>55</v>
      </c>
    </row>
    <row r="5" spans="6:36" ht="19.5" customHeight="1" x14ac:dyDescent="0.25">
      <c r="F5" s="262" t="s">
        <v>58</v>
      </c>
      <c r="G5" s="262" t="s">
        <v>80</v>
      </c>
      <c r="H5" s="22" t="s">
        <v>161</v>
      </c>
      <c r="I5" s="22">
        <v>28</v>
      </c>
      <c r="J5" s="23">
        <v>29.4</v>
      </c>
      <c r="K5" s="30"/>
      <c r="L5" s="30"/>
      <c r="M5" s="262" t="s">
        <v>83</v>
      </c>
      <c r="N5" s="22" t="s">
        <v>230</v>
      </c>
      <c r="O5" s="22">
        <v>120</v>
      </c>
      <c r="P5" s="49">
        <v>126</v>
      </c>
      <c r="Q5" s="216" t="s">
        <v>406</v>
      </c>
      <c r="R5" s="30"/>
      <c r="S5" s="262" t="s">
        <v>88</v>
      </c>
      <c r="T5" s="22" t="s">
        <v>140</v>
      </c>
      <c r="U5" s="124">
        <v>140</v>
      </c>
      <c r="V5" s="22">
        <v>147</v>
      </c>
      <c r="W5" s="113"/>
      <c r="X5" s="113"/>
      <c r="Y5" s="262" t="s">
        <v>90</v>
      </c>
      <c r="Z5" s="69" t="s">
        <v>142</v>
      </c>
      <c r="AA5" s="69">
        <v>122</v>
      </c>
      <c r="AB5" s="195">
        <v>128.1</v>
      </c>
      <c r="AC5" s="22" t="s">
        <v>409</v>
      </c>
      <c r="AD5" s="69">
        <v>0</v>
      </c>
      <c r="AE5" s="262" t="s">
        <v>93</v>
      </c>
      <c r="AF5" s="22" t="s">
        <v>375</v>
      </c>
      <c r="AG5" s="124">
        <v>65.047619047619051</v>
      </c>
      <c r="AH5" s="163">
        <v>68.3</v>
      </c>
      <c r="AI5" s="22" t="s">
        <v>409</v>
      </c>
      <c r="AJ5" s="27"/>
    </row>
    <row r="6" spans="6:36" ht="19.5" customHeight="1" x14ac:dyDescent="0.25">
      <c r="F6" s="263"/>
      <c r="G6" s="263"/>
      <c r="H6" s="28" t="s">
        <v>364</v>
      </c>
      <c r="I6" s="22">
        <v>56</v>
      </c>
      <c r="J6" s="23">
        <v>58.8</v>
      </c>
      <c r="K6" s="216" t="s">
        <v>406</v>
      </c>
      <c r="L6" s="30"/>
      <c r="M6" s="263"/>
      <c r="N6" s="22" t="s">
        <v>188</v>
      </c>
      <c r="O6" s="124">
        <v>4.7619047619047619</v>
      </c>
      <c r="P6" s="49">
        <v>5</v>
      </c>
      <c r="Q6" s="30"/>
      <c r="R6" s="30"/>
      <c r="S6" s="263"/>
      <c r="T6" s="22" t="s">
        <v>63</v>
      </c>
      <c r="U6" s="124">
        <v>35.047619047619051</v>
      </c>
      <c r="V6" s="124">
        <v>36.799999999999997</v>
      </c>
      <c r="W6" s="22" t="s">
        <v>409</v>
      </c>
      <c r="X6" s="113"/>
      <c r="Y6" s="263"/>
      <c r="Z6" s="69" t="s">
        <v>7</v>
      </c>
      <c r="AA6" s="195">
        <v>4.7619047619047619</v>
      </c>
      <c r="AB6" s="69">
        <v>5</v>
      </c>
      <c r="AC6" s="69">
        <v>0</v>
      </c>
      <c r="AD6" s="69">
        <v>0</v>
      </c>
      <c r="AE6" s="263"/>
      <c r="AF6" s="22" t="s">
        <v>7</v>
      </c>
      <c r="AG6" s="124">
        <v>2.8571428571428572</v>
      </c>
      <c r="AH6" s="163">
        <v>3</v>
      </c>
      <c r="AI6" s="22">
        <v>0</v>
      </c>
      <c r="AJ6" s="27"/>
    </row>
    <row r="7" spans="6:36" ht="19.5" customHeight="1" x14ac:dyDescent="0.25">
      <c r="F7" s="263"/>
      <c r="G7" s="263"/>
      <c r="H7" s="22" t="s">
        <v>170</v>
      </c>
      <c r="I7" s="124">
        <v>2.8571428571428572</v>
      </c>
      <c r="J7" s="23">
        <v>3</v>
      </c>
      <c r="K7" s="30"/>
      <c r="L7" s="30"/>
      <c r="M7" s="263"/>
      <c r="N7" s="22"/>
      <c r="O7" s="22"/>
      <c r="P7" s="23"/>
      <c r="Q7" s="25"/>
      <c r="R7" s="25"/>
      <c r="S7" s="263"/>
      <c r="T7" s="22" t="s">
        <v>44</v>
      </c>
      <c r="U7" s="124">
        <v>28</v>
      </c>
      <c r="V7" s="124">
        <v>29.4</v>
      </c>
      <c r="W7" s="113"/>
      <c r="X7" s="113"/>
      <c r="Y7" s="263"/>
      <c r="Z7" s="69" t="s">
        <v>17</v>
      </c>
      <c r="AA7" s="195">
        <v>0.34285714285714286</v>
      </c>
      <c r="AB7" s="195">
        <v>0.36</v>
      </c>
      <c r="AC7" s="69">
        <v>0</v>
      </c>
      <c r="AD7" s="69">
        <v>0</v>
      </c>
      <c r="AE7" s="263"/>
      <c r="AF7" s="22" t="s">
        <v>15</v>
      </c>
      <c r="AG7" s="124">
        <v>55.047619047619051</v>
      </c>
      <c r="AH7" s="163">
        <v>57.8</v>
      </c>
      <c r="AI7" s="22"/>
      <c r="AJ7" s="27"/>
    </row>
    <row r="8" spans="6:36" ht="19.5" customHeight="1" x14ac:dyDescent="0.25">
      <c r="F8" s="263"/>
      <c r="G8" s="263"/>
      <c r="H8" s="22" t="s">
        <v>180</v>
      </c>
      <c r="I8" s="22">
        <v>8</v>
      </c>
      <c r="J8" s="23">
        <v>8.4</v>
      </c>
      <c r="K8" s="30"/>
      <c r="L8" s="30"/>
      <c r="M8" s="263"/>
      <c r="N8" s="27"/>
      <c r="O8" s="22"/>
      <c r="P8" s="23"/>
      <c r="Q8" s="30"/>
      <c r="R8" s="30"/>
      <c r="S8" s="263"/>
      <c r="T8" s="22" t="s">
        <v>23</v>
      </c>
      <c r="U8" s="124">
        <v>9.0285714285714285</v>
      </c>
      <c r="V8" s="124">
        <v>9.48</v>
      </c>
      <c r="W8" s="113"/>
      <c r="X8" s="113"/>
      <c r="Y8" s="263"/>
      <c r="Z8" s="69" t="s">
        <v>24</v>
      </c>
      <c r="AA8" s="195">
        <v>1.3333333333333333</v>
      </c>
      <c r="AB8" s="195">
        <v>1.4</v>
      </c>
      <c r="AC8" s="69">
        <v>0</v>
      </c>
      <c r="AD8" s="69">
        <v>0</v>
      </c>
      <c r="AE8" s="263"/>
      <c r="AF8" s="22">
        <v>0</v>
      </c>
      <c r="AG8" s="22">
        <v>0</v>
      </c>
      <c r="AH8" s="22">
        <v>0</v>
      </c>
      <c r="AI8" s="22">
        <v>0</v>
      </c>
      <c r="AJ8" s="27"/>
    </row>
    <row r="9" spans="6:36" ht="19.5" customHeight="1" x14ac:dyDescent="0.25">
      <c r="F9" s="263"/>
      <c r="G9" s="263"/>
      <c r="H9" s="22"/>
      <c r="I9" s="124"/>
      <c r="J9" s="23"/>
      <c r="K9" s="30"/>
      <c r="L9" s="30"/>
      <c r="M9" s="263"/>
      <c r="N9" s="22"/>
      <c r="O9" s="22"/>
      <c r="P9" s="49"/>
      <c r="Q9" s="30"/>
      <c r="R9" s="30"/>
      <c r="S9" s="263"/>
      <c r="T9" s="22" t="s">
        <v>5</v>
      </c>
      <c r="U9" s="124">
        <v>27.047619047619047</v>
      </c>
      <c r="V9" s="124">
        <v>28.4</v>
      </c>
      <c r="W9" s="22">
        <v>0</v>
      </c>
      <c r="X9" s="22">
        <v>0</v>
      </c>
      <c r="Y9" s="263"/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263"/>
      <c r="AF9" s="22">
        <v>0</v>
      </c>
      <c r="AG9" s="22">
        <v>0</v>
      </c>
      <c r="AH9" s="22">
        <v>0</v>
      </c>
      <c r="AI9" s="22">
        <v>0</v>
      </c>
      <c r="AJ9" s="27"/>
    </row>
    <row r="10" spans="6:36" ht="19.5" customHeight="1" x14ac:dyDescent="0.25">
      <c r="F10" s="264"/>
      <c r="G10" s="264"/>
      <c r="H10" s="22"/>
      <c r="I10" s="124"/>
      <c r="J10" s="23"/>
      <c r="K10" s="30"/>
      <c r="L10" s="30"/>
      <c r="M10" s="264"/>
      <c r="N10" s="22"/>
      <c r="O10" s="124"/>
      <c r="P10" s="49"/>
      <c r="Q10" s="30"/>
      <c r="R10" s="30"/>
      <c r="S10" s="264"/>
      <c r="T10" s="22" t="s">
        <v>7</v>
      </c>
      <c r="U10" s="124">
        <v>4.7619047619047619</v>
      </c>
      <c r="V10" s="22">
        <v>5</v>
      </c>
      <c r="W10" s="22">
        <v>0</v>
      </c>
      <c r="X10" s="22">
        <v>0</v>
      </c>
      <c r="Y10" s="264"/>
      <c r="Z10" s="69">
        <v>0</v>
      </c>
      <c r="AA10" s="69">
        <v>0</v>
      </c>
      <c r="AB10" s="69">
        <v>0</v>
      </c>
      <c r="AC10" s="69">
        <v>0</v>
      </c>
      <c r="AD10" s="69">
        <v>0</v>
      </c>
      <c r="AE10" s="264"/>
      <c r="AF10" s="22">
        <v>0</v>
      </c>
      <c r="AG10" s="22">
        <v>0</v>
      </c>
      <c r="AH10" s="22">
        <v>0</v>
      </c>
      <c r="AI10" s="22">
        <v>0</v>
      </c>
      <c r="AJ10" s="27"/>
    </row>
    <row r="11" spans="6:36" ht="19.5" customHeight="1" x14ac:dyDescent="0.25">
      <c r="F11" s="251" t="s">
        <v>6</v>
      </c>
      <c r="G11" s="262" t="s">
        <v>81</v>
      </c>
      <c r="H11" s="22" t="s">
        <v>310</v>
      </c>
      <c r="I11" s="124">
        <v>23.047619047619047</v>
      </c>
      <c r="J11" s="23">
        <v>24.2</v>
      </c>
      <c r="K11" s="30"/>
      <c r="L11" s="30"/>
      <c r="M11" s="262" t="s">
        <v>84</v>
      </c>
      <c r="N11" s="22" t="s">
        <v>240</v>
      </c>
      <c r="O11" s="22">
        <v>30</v>
      </c>
      <c r="P11" s="49">
        <v>31.5</v>
      </c>
      <c r="Q11" s="30"/>
      <c r="R11" s="30"/>
      <c r="S11" s="262" t="s">
        <v>408</v>
      </c>
      <c r="T11" s="22" t="s">
        <v>410</v>
      </c>
      <c r="U11" s="124">
        <v>60</v>
      </c>
      <c r="V11" s="124">
        <f>U11*1050/1000</f>
        <v>63</v>
      </c>
      <c r="W11" s="22" t="s">
        <v>409</v>
      </c>
      <c r="X11" s="22"/>
      <c r="Y11" s="262" t="s">
        <v>91</v>
      </c>
      <c r="Z11" s="69" t="s">
        <v>16</v>
      </c>
      <c r="AA11" s="195">
        <v>87.428571428571431</v>
      </c>
      <c r="AB11" s="195">
        <v>91.8</v>
      </c>
      <c r="AC11" s="69">
        <v>0</v>
      </c>
      <c r="AD11" s="69">
        <v>0</v>
      </c>
      <c r="AE11" s="262" t="s">
        <v>94</v>
      </c>
      <c r="AF11" s="22" t="s">
        <v>374</v>
      </c>
      <c r="AG11" s="124">
        <v>69.428571428571431</v>
      </c>
      <c r="AH11" s="124">
        <v>72.900000000000006</v>
      </c>
      <c r="AI11" s="22" t="s">
        <v>409</v>
      </c>
      <c r="AJ11" s="27"/>
    </row>
    <row r="12" spans="6:36" ht="19.5" customHeight="1" x14ac:dyDescent="0.25">
      <c r="F12" s="251"/>
      <c r="G12" s="263"/>
      <c r="H12" s="22" t="s">
        <v>188</v>
      </c>
      <c r="I12" s="124">
        <v>2.8571428571428572</v>
      </c>
      <c r="J12" s="23">
        <v>3</v>
      </c>
      <c r="K12" s="30"/>
      <c r="L12" s="30"/>
      <c r="M12" s="263"/>
      <c r="N12" s="22" t="s">
        <v>242</v>
      </c>
      <c r="O12" s="124">
        <v>25.028571428571428</v>
      </c>
      <c r="P12" s="49">
        <v>26.28</v>
      </c>
      <c r="Q12" s="25"/>
      <c r="R12" s="25"/>
      <c r="S12" s="263"/>
      <c r="T12" s="22" t="s">
        <v>7</v>
      </c>
      <c r="U12" s="124">
        <v>4.7619047619047619</v>
      </c>
      <c r="V12" s="22">
        <v>5</v>
      </c>
      <c r="W12" s="22">
        <v>0</v>
      </c>
      <c r="X12" s="22">
        <v>0</v>
      </c>
      <c r="Y12" s="263"/>
      <c r="Z12" s="69" t="s">
        <v>7</v>
      </c>
      <c r="AA12" s="195">
        <v>3.4285714285714284</v>
      </c>
      <c r="AB12" s="195">
        <v>3.6</v>
      </c>
      <c r="AC12" s="69">
        <v>0</v>
      </c>
      <c r="AD12" s="69">
        <v>0</v>
      </c>
      <c r="AE12" s="263"/>
      <c r="AF12" s="22" t="s">
        <v>224</v>
      </c>
      <c r="AG12" s="124">
        <v>4.7619047619047619</v>
      </c>
      <c r="AH12" s="124">
        <v>5</v>
      </c>
      <c r="AI12" s="22">
        <v>0</v>
      </c>
      <c r="AJ12" s="27"/>
    </row>
    <row r="13" spans="6:36" ht="19.5" customHeight="1" x14ac:dyDescent="0.25">
      <c r="F13" s="251"/>
      <c r="G13" s="263"/>
      <c r="H13" s="22" t="s">
        <v>244</v>
      </c>
      <c r="I13" s="124">
        <v>8.2857142857142865</v>
      </c>
      <c r="J13" s="23">
        <v>8.6999999999999993</v>
      </c>
      <c r="K13" s="30"/>
      <c r="L13" s="30"/>
      <c r="M13" s="263"/>
      <c r="N13" s="22" t="s">
        <v>188</v>
      </c>
      <c r="O13" s="124">
        <v>2.8571428571428572</v>
      </c>
      <c r="P13" s="49">
        <v>3</v>
      </c>
      <c r="Q13" s="25"/>
      <c r="R13" s="25"/>
      <c r="S13" s="263"/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63"/>
      <c r="Z13" s="69" t="s">
        <v>54</v>
      </c>
      <c r="AA13" s="195">
        <v>10.476190476190476</v>
      </c>
      <c r="AB13" s="195">
        <v>11</v>
      </c>
      <c r="AC13" s="22" t="s">
        <v>409</v>
      </c>
      <c r="AD13" s="69">
        <v>0</v>
      </c>
      <c r="AE13" s="263"/>
      <c r="AF13" s="22" t="s">
        <v>9</v>
      </c>
      <c r="AG13" s="124">
        <v>5.7142857142857144</v>
      </c>
      <c r="AH13" s="124">
        <v>6</v>
      </c>
      <c r="AI13" s="22"/>
      <c r="AJ13" s="27"/>
    </row>
    <row r="14" spans="6:36" ht="19.5" customHeight="1" x14ac:dyDescent="0.25">
      <c r="F14" s="251"/>
      <c r="G14" s="263"/>
      <c r="H14" s="27" t="s">
        <v>246</v>
      </c>
      <c r="I14" s="124">
        <v>15.047619047619047</v>
      </c>
      <c r="J14" s="23">
        <v>15.8</v>
      </c>
      <c r="K14" s="30"/>
      <c r="L14" s="30"/>
      <c r="M14" s="263"/>
      <c r="N14" s="27" t="s">
        <v>180</v>
      </c>
      <c r="O14" s="22">
        <v>8</v>
      </c>
      <c r="P14" s="49">
        <v>8.4</v>
      </c>
      <c r="Q14" s="30"/>
      <c r="R14" s="30"/>
      <c r="S14" s="263"/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63"/>
      <c r="Z14" s="69" t="s">
        <v>24</v>
      </c>
      <c r="AA14" s="195">
        <v>0.76190476190476186</v>
      </c>
      <c r="AB14" s="195">
        <v>0.8</v>
      </c>
      <c r="AC14" s="69">
        <v>0</v>
      </c>
      <c r="AD14" s="69">
        <v>0</v>
      </c>
      <c r="AE14" s="263"/>
      <c r="AF14" s="22" t="s">
        <v>7</v>
      </c>
      <c r="AG14" s="124">
        <v>11.428571428571429</v>
      </c>
      <c r="AH14" s="124">
        <v>12</v>
      </c>
      <c r="AI14" s="22">
        <v>0</v>
      </c>
      <c r="AJ14" s="27"/>
    </row>
    <row r="15" spans="6:36" ht="19.5" customHeight="1" x14ac:dyDescent="0.25">
      <c r="F15" s="251"/>
      <c r="G15" s="263"/>
      <c r="H15" s="27" t="s">
        <v>247</v>
      </c>
      <c r="I15" s="124">
        <v>10</v>
      </c>
      <c r="J15" s="23">
        <v>10.5</v>
      </c>
      <c r="K15" s="30"/>
      <c r="L15" s="30"/>
      <c r="M15" s="263"/>
      <c r="N15" s="22" t="s">
        <v>248</v>
      </c>
      <c r="O15" s="22">
        <v>12</v>
      </c>
      <c r="P15" s="49">
        <v>12.6</v>
      </c>
      <c r="Q15" s="30"/>
      <c r="R15" s="30"/>
      <c r="S15" s="263"/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63"/>
      <c r="Z15" s="69">
        <v>0</v>
      </c>
      <c r="AA15" s="69">
        <v>0</v>
      </c>
      <c r="AB15" s="195">
        <v>0</v>
      </c>
      <c r="AC15" s="69">
        <v>0</v>
      </c>
      <c r="AD15" s="69">
        <v>0</v>
      </c>
      <c r="AE15" s="263"/>
      <c r="AF15" s="22">
        <v>0</v>
      </c>
      <c r="AG15" s="124">
        <v>15.238095238095237</v>
      </c>
      <c r="AH15" s="124">
        <v>16</v>
      </c>
      <c r="AI15" s="22">
        <v>0</v>
      </c>
      <c r="AJ15" s="27"/>
    </row>
    <row r="16" spans="6:36" ht="19.5" customHeight="1" x14ac:dyDescent="0.25">
      <c r="F16" s="251"/>
      <c r="G16" s="264"/>
      <c r="H16" s="51" t="s">
        <v>249</v>
      </c>
      <c r="I16" s="124">
        <v>42.476190476190474</v>
      </c>
      <c r="J16" s="23">
        <v>44.6</v>
      </c>
      <c r="K16" s="221" t="s">
        <v>405</v>
      </c>
      <c r="L16" s="30"/>
      <c r="M16" s="264"/>
      <c r="N16" s="22" t="s">
        <v>199</v>
      </c>
      <c r="O16" s="124">
        <v>0.95238095238095233</v>
      </c>
      <c r="P16" s="49">
        <v>1</v>
      </c>
      <c r="Q16" s="30"/>
      <c r="R16" s="30"/>
      <c r="S16" s="264"/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64"/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264"/>
      <c r="AF16" s="22">
        <v>0</v>
      </c>
      <c r="AG16" s="124">
        <v>4.7619047619047619</v>
      </c>
      <c r="AH16" s="124">
        <v>5</v>
      </c>
      <c r="AI16" s="22">
        <v>0</v>
      </c>
      <c r="AJ16" s="27"/>
    </row>
    <row r="17" spans="6:36" ht="19.5" customHeight="1" x14ac:dyDescent="0.25">
      <c r="F17" s="251" t="s">
        <v>251</v>
      </c>
      <c r="G17" s="262" t="s">
        <v>28</v>
      </c>
      <c r="H17" s="22" t="s">
        <v>252</v>
      </c>
      <c r="I17" s="22">
        <v>100</v>
      </c>
      <c r="J17" s="23">
        <v>105</v>
      </c>
      <c r="K17" s="221" t="s">
        <v>405</v>
      </c>
      <c r="L17" s="30"/>
      <c r="M17" s="262" t="s">
        <v>85</v>
      </c>
      <c r="N17" s="22" t="s">
        <v>253</v>
      </c>
      <c r="O17" s="22">
        <v>100</v>
      </c>
      <c r="P17" s="49">
        <v>105</v>
      </c>
      <c r="Q17" s="221" t="s">
        <v>405</v>
      </c>
      <c r="R17" s="30"/>
      <c r="S17" s="262" t="s">
        <v>18</v>
      </c>
      <c r="T17" s="22" t="s">
        <v>59</v>
      </c>
      <c r="U17" s="22">
        <v>100</v>
      </c>
      <c r="V17" s="22">
        <v>105</v>
      </c>
      <c r="W17" s="22" t="s">
        <v>409</v>
      </c>
      <c r="X17" s="22">
        <v>0</v>
      </c>
      <c r="Y17" s="262" t="s">
        <v>26</v>
      </c>
      <c r="Z17" s="230" t="s">
        <v>373</v>
      </c>
      <c r="AA17" s="69">
        <v>100</v>
      </c>
      <c r="AB17" s="69">
        <v>105</v>
      </c>
      <c r="AC17" s="230" t="s">
        <v>13</v>
      </c>
      <c r="AD17" s="69">
        <v>0</v>
      </c>
      <c r="AE17" s="262" t="s">
        <v>30</v>
      </c>
      <c r="AF17" s="22" t="s">
        <v>60</v>
      </c>
      <c r="AG17" s="124">
        <v>100</v>
      </c>
      <c r="AH17" s="124">
        <v>105</v>
      </c>
      <c r="AI17" s="22" t="s">
        <v>284</v>
      </c>
      <c r="AJ17" s="27"/>
    </row>
    <row r="18" spans="6:36" ht="19.5" customHeight="1" x14ac:dyDescent="0.25">
      <c r="F18" s="251"/>
      <c r="G18" s="263"/>
      <c r="H18" s="51" t="s">
        <v>199</v>
      </c>
      <c r="I18" s="124">
        <v>0.95238095238095233</v>
      </c>
      <c r="J18" s="23">
        <v>1</v>
      </c>
      <c r="K18" s="30"/>
      <c r="L18" s="30"/>
      <c r="M18" s="263"/>
      <c r="N18" s="22" t="s">
        <v>257</v>
      </c>
      <c r="O18" s="22">
        <v>4</v>
      </c>
      <c r="P18" s="49">
        <v>4.2</v>
      </c>
      <c r="Q18" s="30"/>
      <c r="R18" s="30"/>
      <c r="S18" s="263"/>
      <c r="T18" s="22" t="s">
        <v>7</v>
      </c>
      <c r="U18" s="124">
        <v>2.8571428571428572</v>
      </c>
      <c r="V18" s="22">
        <v>3</v>
      </c>
      <c r="W18" s="22">
        <v>0</v>
      </c>
      <c r="X18" s="22">
        <v>0</v>
      </c>
      <c r="Y18" s="263"/>
      <c r="Z18" s="69" t="s">
        <v>8</v>
      </c>
      <c r="AA18" s="195">
        <v>0.95</v>
      </c>
      <c r="AB18" s="69">
        <v>1</v>
      </c>
      <c r="AC18" s="69">
        <v>0</v>
      </c>
      <c r="AD18" s="69">
        <v>0</v>
      </c>
      <c r="AE18" s="263"/>
      <c r="AF18" s="22" t="s">
        <v>7</v>
      </c>
      <c r="AG18" s="124">
        <v>2.8571428571428572</v>
      </c>
      <c r="AH18" s="124">
        <v>3</v>
      </c>
      <c r="AI18" s="22">
        <v>0</v>
      </c>
      <c r="AJ18" s="27"/>
    </row>
    <row r="19" spans="6:36" ht="19.5" customHeight="1" x14ac:dyDescent="0.25">
      <c r="F19" s="251"/>
      <c r="G19" s="264"/>
      <c r="H19" s="22" t="s">
        <v>188</v>
      </c>
      <c r="I19" s="124">
        <v>2.8571428571428572</v>
      </c>
      <c r="J19" s="23">
        <v>3</v>
      </c>
      <c r="K19" s="30"/>
      <c r="L19" s="30"/>
      <c r="M19" s="264"/>
      <c r="N19" s="22" t="s">
        <v>188</v>
      </c>
      <c r="O19" s="124">
        <v>2.8571428571428572</v>
      </c>
      <c r="P19" s="49">
        <v>3</v>
      </c>
      <c r="Q19" s="30"/>
      <c r="R19" s="30"/>
      <c r="S19" s="264"/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64"/>
      <c r="Z19" s="69" t="s">
        <v>7</v>
      </c>
      <c r="AA19" s="196">
        <v>2.8571428571428572</v>
      </c>
      <c r="AB19" s="69">
        <v>3</v>
      </c>
      <c r="AC19" s="69">
        <v>0</v>
      </c>
      <c r="AD19" s="69">
        <v>0</v>
      </c>
      <c r="AE19" s="264"/>
      <c r="AF19" s="22" t="s">
        <v>8</v>
      </c>
      <c r="AG19" s="124">
        <v>0.95238095238095233</v>
      </c>
      <c r="AH19" s="124">
        <v>1</v>
      </c>
      <c r="AI19" s="22">
        <v>0</v>
      </c>
      <c r="AJ19" s="27"/>
    </row>
    <row r="20" spans="6:36" ht="19.5" customHeight="1" x14ac:dyDescent="0.25">
      <c r="F20" s="290" t="s">
        <v>287</v>
      </c>
      <c r="G20" s="159"/>
      <c r="H20" s="158"/>
      <c r="I20" s="158"/>
      <c r="J20" s="158"/>
      <c r="K20" s="158"/>
      <c r="L20" s="157"/>
      <c r="M20" s="156"/>
      <c r="N20" s="155"/>
      <c r="O20" s="155"/>
      <c r="P20" s="155"/>
      <c r="Q20" s="155"/>
      <c r="R20" s="154"/>
      <c r="S20" s="156"/>
      <c r="T20" s="155"/>
      <c r="U20" s="155"/>
      <c r="V20" s="155"/>
      <c r="W20" s="155"/>
      <c r="X20" s="154"/>
      <c r="Y20" s="156"/>
      <c r="Z20" s="155"/>
      <c r="AA20" s="155"/>
      <c r="AB20" s="155"/>
      <c r="AC20" s="155"/>
      <c r="AD20" s="154"/>
      <c r="AE20" s="156"/>
      <c r="AF20" s="155"/>
      <c r="AG20" s="155"/>
      <c r="AH20" s="155"/>
      <c r="AI20" s="155"/>
      <c r="AJ20" s="154"/>
    </row>
    <row r="21" spans="6:36" x14ac:dyDescent="0.25">
      <c r="F21" s="291"/>
      <c r="G21" s="153"/>
      <c r="H21" s="152"/>
      <c r="I21" s="152"/>
      <c r="J21" s="152"/>
      <c r="K21" s="152"/>
      <c r="L21" s="151"/>
      <c r="M21" s="150"/>
      <c r="N21" s="149"/>
      <c r="O21" s="149"/>
      <c r="P21" s="149"/>
      <c r="Q21" s="149"/>
      <c r="R21" s="148"/>
      <c r="S21" s="150"/>
      <c r="T21" s="149"/>
      <c r="U21" s="149"/>
      <c r="V21" s="149"/>
      <c r="W21" s="149"/>
      <c r="X21" s="148"/>
      <c r="Y21" s="150"/>
      <c r="Z21" s="149"/>
      <c r="AA21" s="149"/>
      <c r="AB21" s="149"/>
      <c r="AC21" s="149"/>
      <c r="AD21" s="148"/>
      <c r="AE21" s="150"/>
      <c r="AF21" s="149"/>
      <c r="AG21" s="149"/>
      <c r="AH21" s="149"/>
      <c r="AI21" s="149"/>
      <c r="AJ21" s="148"/>
    </row>
    <row r="22" spans="6:36" x14ac:dyDescent="0.25">
      <c r="F22" s="291"/>
      <c r="G22" s="147"/>
      <c r="H22" s="146"/>
      <c r="I22" s="146"/>
      <c r="J22" s="146"/>
      <c r="K22" s="146"/>
      <c r="L22" s="145"/>
      <c r="M22" s="144"/>
      <c r="N22" s="143"/>
      <c r="O22" s="143"/>
      <c r="P22" s="143"/>
      <c r="Q22" s="143"/>
      <c r="R22" s="142"/>
      <c r="S22" s="144"/>
      <c r="T22" s="143"/>
      <c r="U22" s="143"/>
      <c r="V22" s="143"/>
      <c r="W22" s="143"/>
      <c r="X22" s="142"/>
      <c r="Y22" s="144"/>
      <c r="Z22" s="143"/>
      <c r="AA22" s="143"/>
      <c r="AB22" s="143"/>
      <c r="AC22" s="143"/>
      <c r="AD22" s="142"/>
      <c r="AE22" s="144"/>
      <c r="AF22" s="143"/>
      <c r="AG22" s="143"/>
      <c r="AH22" s="143"/>
      <c r="AI22" s="143"/>
      <c r="AJ22" s="142"/>
    </row>
    <row r="23" spans="6:36" x14ac:dyDescent="0.25">
      <c r="F23" s="291"/>
      <c r="G23" s="159"/>
      <c r="H23" s="158"/>
      <c r="I23" s="158"/>
      <c r="J23" s="158"/>
      <c r="K23" s="158"/>
      <c r="L23" s="157"/>
      <c r="M23" s="156"/>
      <c r="N23" s="155"/>
      <c r="O23" s="155"/>
      <c r="P23" s="155"/>
      <c r="Q23" s="155"/>
      <c r="R23" s="154"/>
      <c r="S23" s="156"/>
      <c r="T23" s="155"/>
      <c r="U23" s="155"/>
      <c r="V23" s="155"/>
      <c r="W23" s="155"/>
      <c r="X23" s="154"/>
      <c r="Y23" s="156"/>
      <c r="Z23" s="155"/>
      <c r="AA23" s="155"/>
      <c r="AB23" s="155"/>
      <c r="AC23" s="155"/>
      <c r="AD23" s="154"/>
      <c r="AE23" s="156"/>
      <c r="AF23" s="155"/>
      <c r="AG23" s="155"/>
      <c r="AH23" s="155"/>
      <c r="AI23" s="155"/>
      <c r="AJ23" s="154"/>
    </row>
    <row r="24" spans="6:36" x14ac:dyDescent="0.25">
      <c r="F24" s="291"/>
      <c r="G24" s="153"/>
      <c r="H24" s="152"/>
      <c r="I24" s="152"/>
      <c r="J24" s="152"/>
      <c r="K24" s="152"/>
      <c r="L24" s="151"/>
      <c r="M24" s="150"/>
      <c r="N24" s="149"/>
      <c r="O24" s="149"/>
      <c r="P24" s="149"/>
      <c r="Q24" s="149"/>
      <c r="R24" s="148"/>
      <c r="S24" s="150"/>
      <c r="T24" s="149"/>
      <c r="U24" s="149"/>
      <c r="V24" s="149"/>
      <c r="W24" s="149"/>
      <c r="X24" s="148"/>
      <c r="Y24" s="150"/>
      <c r="Z24" s="149"/>
      <c r="AA24" s="149"/>
      <c r="AB24" s="149"/>
      <c r="AC24" s="149"/>
      <c r="AD24" s="148"/>
      <c r="AE24" s="150"/>
      <c r="AF24" s="149"/>
      <c r="AG24" s="149"/>
      <c r="AH24" s="149"/>
      <c r="AI24" s="149"/>
      <c r="AJ24" s="148"/>
    </row>
    <row r="25" spans="6:36" x14ac:dyDescent="0.25">
      <c r="F25" s="291"/>
      <c r="G25" s="147"/>
      <c r="H25" s="146"/>
      <c r="I25" s="146"/>
      <c r="J25" s="146"/>
      <c r="K25" s="146"/>
      <c r="L25" s="145"/>
      <c r="M25" s="144"/>
      <c r="N25" s="143"/>
      <c r="O25" s="143"/>
      <c r="P25" s="143"/>
      <c r="Q25" s="143"/>
      <c r="R25" s="142"/>
      <c r="S25" s="144"/>
      <c r="T25" s="143"/>
      <c r="U25" s="143"/>
      <c r="V25" s="143"/>
      <c r="W25" s="143"/>
      <c r="X25" s="142"/>
      <c r="Y25" s="144"/>
      <c r="Z25" s="143"/>
      <c r="AA25" s="143"/>
      <c r="AB25" s="143"/>
      <c r="AC25" s="143"/>
      <c r="AD25" s="142"/>
      <c r="AE25" s="144"/>
      <c r="AF25" s="143"/>
      <c r="AG25" s="143"/>
      <c r="AH25" s="143"/>
      <c r="AI25" s="143"/>
      <c r="AJ25" s="142"/>
    </row>
    <row r="26" spans="6:36" x14ac:dyDescent="0.25">
      <c r="F26" s="291"/>
      <c r="G26" s="159"/>
      <c r="H26" s="158"/>
      <c r="I26" s="158"/>
      <c r="J26" s="158"/>
      <c r="K26" s="158"/>
      <c r="L26" s="157"/>
      <c r="M26" s="156"/>
      <c r="N26" s="155"/>
      <c r="O26" s="155"/>
      <c r="P26" s="155"/>
      <c r="Q26" s="155"/>
      <c r="R26" s="154"/>
      <c r="S26" s="156"/>
      <c r="T26" s="155"/>
      <c r="U26" s="155"/>
      <c r="V26" s="155"/>
      <c r="W26" s="155"/>
      <c r="X26" s="154"/>
      <c r="Y26" s="156"/>
      <c r="Z26" s="155"/>
      <c r="AA26" s="155"/>
      <c r="AB26" s="155"/>
      <c r="AC26" s="155"/>
      <c r="AD26" s="154"/>
      <c r="AE26" s="156"/>
      <c r="AF26" s="155"/>
      <c r="AG26" s="155"/>
      <c r="AH26" s="155"/>
      <c r="AI26" s="155"/>
      <c r="AJ26" s="154"/>
    </row>
    <row r="27" spans="6:36" x14ac:dyDescent="0.25">
      <c r="F27" s="291"/>
      <c r="G27" s="153"/>
      <c r="H27" s="152"/>
      <c r="I27" s="152"/>
      <c r="J27" s="152"/>
      <c r="K27" s="152"/>
      <c r="L27" s="151"/>
      <c r="M27" s="150"/>
      <c r="N27" s="149"/>
      <c r="O27" s="149"/>
      <c r="P27" s="149"/>
      <c r="Q27" s="149"/>
      <c r="R27" s="148"/>
      <c r="S27" s="150"/>
      <c r="T27" s="149"/>
      <c r="U27" s="149"/>
      <c r="V27" s="149"/>
      <c r="W27" s="149"/>
      <c r="X27" s="148"/>
      <c r="Y27" s="150"/>
      <c r="Z27" s="149"/>
      <c r="AA27" s="149"/>
      <c r="AB27" s="149"/>
      <c r="AC27" s="149"/>
      <c r="AD27" s="148"/>
      <c r="AE27" s="150"/>
      <c r="AF27" s="149"/>
      <c r="AG27" s="149"/>
      <c r="AH27" s="149"/>
      <c r="AI27" s="149"/>
      <c r="AJ27" s="148"/>
    </row>
    <row r="28" spans="6:36" x14ac:dyDescent="0.25">
      <c r="F28" s="291"/>
      <c r="G28" s="147"/>
      <c r="H28" s="146"/>
      <c r="I28" s="146"/>
      <c r="J28" s="146"/>
      <c r="K28" s="146"/>
      <c r="L28" s="145"/>
      <c r="M28" s="144"/>
      <c r="N28" s="143"/>
      <c r="O28" s="143"/>
      <c r="P28" s="143"/>
      <c r="Q28" s="143"/>
      <c r="R28" s="142"/>
      <c r="S28" s="144"/>
      <c r="T28" s="143"/>
      <c r="U28" s="143"/>
      <c r="V28" s="143"/>
      <c r="W28" s="143"/>
      <c r="X28" s="142"/>
      <c r="Y28" s="144"/>
      <c r="Z28" s="143"/>
      <c r="AA28" s="143"/>
      <c r="AB28" s="143"/>
      <c r="AC28" s="143"/>
      <c r="AD28" s="142"/>
      <c r="AE28" s="144"/>
      <c r="AF28" s="143"/>
      <c r="AG28" s="143"/>
      <c r="AH28" s="143"/>
      <c r="AI28" s="143"/>
      <c r="AJ28" s="142"/>
    </row>
    <row r="29" spans="6:36" x14ac:dyDescent="0.25">
      <c r="F29" s="291"/>
      <c r="G29" s="159"/>
      <c r="H29" s="158"/>
      <c r="I29" s="158"/>
      <c r="J29" s="158"/>
      <c r="K29" s="158"/>
      <c r="L29" s="157"/>
      <c r="M29" s="156"/>
      <c r="N29" s="155"/>
      <c r="O29" s="155"/>
      <c r="P29" s="155"/>
      <c r="Q29" s="155"/>
      <c r="R29" s="154"/>
      <c r="S29" s="156"/>
      <c r="T29" s="155"/>
      <c r="U29" s="155"/>
      <c r="V29" s="155"/>
      <c r="W29" s="155"/>
      <c r="X29" s="154"/>
      <c r="Y29" s="156"/>
      <c r="Z29" s="155"/>
      <c r="AA29" s="155"/>
      <c r="AB29" s="155"/>
      <c r="AC29" s="155"/>
      <c r="AD29" s="154"/>
      <c r="AE29" s="156"/>
      <c r="AF29" s="155"/>
      <c r="AG29" s="155"/>
      <c r="AH29" s="155"/>
      <c r="AI29" s="155"/>
      <c r="AJ29" s="154"/>
    </row>
    <row r="30" spans="6:36" x14ac:dyDescent="0.25">
      <c r="F30" s="291"/>
      <c r="G30" s="153"/>
      <c r="H30" s="152"/>
      <c r="I30" s="152"/>
      <c r="J30" s="152"/>
      <c r="K30" s="152"/>
      <c r="L30" s="151"/>
      <c r="M30" s="150"/>
      <c r="N30" s="149"/>
      <c r="O30" s="149"/>
      <c r="P30" s="149"/>
      <c r="Q30" s="149"/>
      <c r="R30" s="148"/>
      <c r="S30" s="150"/>
      <c r="T30" s="149"/>
      <c r="U30" s="149"/>
      <c r="V30" s="149"/>
      <c r="W30" s="149"/>
      <c r="X30" s="148"/>
      <c r="Y30" s="150"/>
      <c r="Z30" s="149"/>
      <c r="AA30" s="149"/>
      <c r="AB30" s="149"/>
      <c r="AC30" s="149"/>
      <c r="AD30" s="148"/>
      <c r="AE30" s="150"/>
      <c r="AF30" s="149"/>
      <c r="AG30" s="149"/>
      <c r="AH30" s="149"/>
      <c r="AI30" s="149"/>
      <c r="AJ30" s="148"/>
    </row>
    <row r="31" spans="6:36" x14ac:dyDescent="0.25">
      <c r="F31" s="292"/>
      <c r="G31" s="147"/>
      <c r="H31" s="146"/>
      <c r="I31" s="146"/>
      <c r="J31" s="146"/>
      <c r="K31" s="146"/>
      <c r="L31" s="145"/>
      <c r="M31" s="144"/>
      <c r="N31" s="143"/>
      <c r="O31" s="143"/>
      <c r="P31" s="143"/>
      <c r="Q31" s="143"/>
      <c r="R31" s="142"/>
      <c r="S31" s="144"/>
      <c r="T31" s="143"/>
      <c r="U31" s="143"/>
      <c r="V31" s="143"/>
      <c r="W31" s="143"/>
      <c r="X31" s="142"/>
      <c r="Y31" s="144"/>
      <c r="Z31" s="143"/>
      <c r="AA31" s="143"/>
      <c r="AB31" s="143"/>
      <c r="AC31" s="143"/>
      <c r="AD31" s="142"/>
      <c r="AE31" s="144"/>
      <c r="AF31" s="143"/>
      <c r="AG31" s="143"/>
      <c r="AH31" s="143"/>
      <c r="AI31" s="143"/>
      <c r="AJ31" s="142"/>
    </row>
    <row r="32" spans="6:36" x14ac:dyDescent="0.25">
      <c r="F32" s="308" t="s">
        <v>288</v>
      </c>
      <c r="G32" s="288" t="s">
        <v>289</v>
      </c>
      <c r="H32" s="288"/>
      <c r="I32" s="140"/>
      <c r="J32" s="300" t="s">
        <v>290</v>
      </c>
      <c r="K32" s="283"/>
      <c r="L32" s="284"/>
      <c r="M32" s="287" t="s">
        <v>289</v>
      </c>
      <c r="N32" s="288"/>
      <c r="O32" s="140"/>
      <c r="P32" s="300" t="s">
        <v>290</v>
      </c>
      <c r="Q32" s="283"/>
      <c r="R32" s="284"/>
      <c r="S32" s="287" t="s">
        <v>289</v>
      </c>
      <c r="T32" s="288"/>
      <c r="U32" s="140"/>
      <c r="V32" s="300" t="s">
        <v>290</v>
      </c>
      <c r="W32" s="283"/>
      <c r="X32" s="284"/>
      <c r="Y32" s="280" t="s">
        <v>289</v>
      </c>
      <c r="Z32" s="280"/>
      <c r="AA32" s="141"/>
      <c r="AB32" s="281" t="s">
        <v>290</v>
      </c>
      <c r="AC32" s="283"/>
      <c r="AD32" s="284"/>
      <c r="AE32" s="287" t="s">
        <v>289</v>
      </c>
      <c r="AF32" s="288"/>
      <c r="AG32" s="140"/>
      <c r="AH32" s="300" t="s">
        <v>290</v>
      </c>
      <c r="AI32" s="283"/>
      <c r="AJ32" s="284"/>
    </row>
    <row r="33" spans="6:36" ht="17.25" thickBot="1" x14ac:dyDescent="0.3">
      <c r="F33" s="309"/>
      <c r="G33" s="301" t="s">
        <v>291</v>
      </c>
      <c r="H33" s="302"/>
      <c r="I33" s="139"/>
      <c r="J33" s="307"/>
      <c r="K33" s="285"/>
      <c r="L33" s="286"/>
      <c r="M33" s="303" t="s">
        <v>291</v>
      </c>
      <c r="N33" s="302"/>
      <c r="O33" s="139"/>
      <c r="P33" s="307"/>
      <c r="Q33" s="285"/>
      <c r="R33" s="286"/>
      <c r="S33" s="303" t="s">
        <v>291</v>
      </c>
      <c r="T33" s="302"/>
      <c r="U33" s="139"/>
      <c r="V33" s="307"/>
      <c r="W33" s="285"/>
      <c r="X33" s="286"/>
      <c r="Y33" s="304" t="s">
        <v>291</v>
      </c>
      <c r="Z33" s="304"/>
      <c r="AA33" s="138"/>
      <c r="AB33" s="282"/>
      <c r="AC33" s="285"/>
      <c r="AD33" s="286"/>
      <c r="AE33" s="305" t="s">
        <v>291</v>
      </c>
      <c r="AF33" s="306"/>
      <c r="AG33" s="137"/>
      <c r="AH33" s="300"/>
      <c r="AI33" s="285"/>
      <c r="AJ33" s="286"/>
    </row>
    <row r="34" spans="6:36" ht="23.25" x14ac:dyDescent="0.25">
      <c r="F34" s="125" t="s">
        <v>292</v>
      </c>
      <c r="G34" s="125"/>
      <c r="H34" s="125"/>
      <c r="I34" s="273" t="s">
        <v>293</v>
      </c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  <c r="AD34" s="125"/>
      <c r="AE34" s="136"/>
      <c r="AF34" s="135"/>
      <c r="AG34" s="135"/>
      <c r="AH34" s="135"/>
      <c r="AI34" s="135"/>
      <c r="AJ34" s="134"/>
    </row>
    <row r="35" spans="6:36" ht="23.25" x14ac:dyDescent="0.25">
      <c r="F35" s="273" t="s">
        <v>294</v>
      </c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7"/>
      <c r="AE35" s="133"/>
      <c r="AF35" s="131"/>
      <c r="AG35" s="131"/>
      <c r="AH35" s="131"/>
      <c r="AI35" s="131"/>
      <c r="AJ35" s="130"/>
    </row>
    <row r="36" spans="6:36" x14ac:dyDescent="0.25">
      <c r="F36" s="273" t="s">
        <v>295</v>
      </c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7"/>
      <c r="AE36" s="132"/>
      <c r="AF36" s="131"/>
      <c r="AG36" s="131"/>
      <c r="AH36" s="131"/>
      <c r="AI36" s="131"/>
      <c r="AJ36" s="130"/>
    </row>
    <row r="37" spans="6:36" ht="17.25" thickBot="1" x14ac:dyDescent="0.3">
      <c r="F37" s="273" t="s">
        <v>296</v>
      </c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7"/>
      <c r="AE37" s="129"/>
      <c r="AF37" s="128"/>
      <c r="AG37" s="128"/>
      <c r="AH37" s="128"/>
      <c r="AI37" s="128"/>
      <c r="AJ37" s="127"/>
    </row>
    <row r="38" spans="6:36" x14ac:dyDescent="0.25">
      <c r="F38" s="273" t="s">
        <v>297</v>
      </c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126"/>
      <c r="AF38" s="126"/>
      <c r="AG38" s="126"/>
      <c r="AH38" s="126"/>
      <c r="AI38" s="126"/>
      <c r="AJ38" s="126"/>
    </row>
    <row r="39" spans="6:36" x14ac:dyDescent="0.25">
      <c r="F39" s="273" t="s">
        <v>298</v>
      </c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126"/>
      <c r="AF39" s="126"/>
      <c r="AG39" s="126"/>
      <c r="AH39" s="126"/>
      <c r="AI39" s="126"/>
      <c r="AJ39" s="126"/>
    </row>
  </sheetData>
  <mergeCells count="56">
    <mergeCell ref="F37:AD37"/>
    <mergeCell ref="F38:AD38"/>
    <mergeCell ref="F39:AD39"/>
    <mergeCell ref="F5:F10"/>
    <mergeCell ref="G5:G10"/>
    <mergeCell ref="M5:M10"/>
    <mergeCell ref="S5:S10"/>
    <mergeCell ref="Y5:Y10"/>
    <mergeCell ref="AB32:AB33"/>
    <mergeCell ref="AC32:AD33"/>
    <mergeCell ref="F17:F19"/>
    <mergeCell ref="G17:G19"/>
    <mergeCell ref="M17:M19"/>
    <mergeCell ref="S17:S19"/>
    <mergeCell ref="Y17:Y19"/>
    <mergeCell ref="G11:G16"/>
    <mergeCell ref="AE32:AF32"/>
    <mergeCell ref="AH32:AH33"/>
    <mergeCell ref="AI32:AJ33"/>
    <mergeCell ref="AE33:AF33"/>
    <mergeCell ref="AE11:AE16"/>
    <mergeCell ref="AE17:AE19"/>
    <mergeCell ref="AG3:AJ3"/>
    <mergeCell ref="G3:H3"/>
    <mergeCell ref="I3:L3"/>
    <mergeCell ref="M3:N3"/>
    <mergeCell ref="O3:R3"/>
    <mergeCell ref="S3:T3"/>
    <mergeCell ref="U3:X3"/>
    <mergeCell ref="Y3:Z3"/>
    <mergeCell ref="M11:M16"/>
    <mergeCell ref="S11:S16"/>
    <mergeCell ref="Y11:Y16"/>
    <mergeCell ref="AA3:AD3"/>
    <mergeCell ref="AE3:AF3"/>
    <mergeCell ref="AE5:AE10"/>
    <mergeCell ref="F11:F16"/>
    <mergeCell ref="F20:F31"/>
    <mergeCell ref="F32:F33"/>
    <mergeCell ref="G32:H32"/>
    <mergeCell ref="J32:J33"/>
    <mergeCell ref="I34:AC34"/>
    <mergeCell ref="F35:AD35"/>
    <mergeCell ref="P32:P33"/>
    <mergeCell ref="M33:N33"/>
    <mergeCell ref="F36:AD36"/>
    <mergeCell ref="V32:V33"/>
    <mergeCell ref="W32:X33"/>
    <mergeCell ref="Y32:Z32"/>
    <mergeCell ref="S33:T33"/>
    <mergeCell ref="Y33:Z33"/>
    <mergeCell ref="K32:L33"/>
    <mergeCell ref="M32:N32"/>
    <mergeCell ref="G33:H33"/>
    <mergeCell ref="Q32:R33"/>
    <mergeCell ref="S32:T32"/>
  </mergeCells>
  <phoneticPr fontId="22" type="noConversion"/>
  <printOptions horizontalCentered="1" verticalCentered="1"/>
  <pageMargins left="0" right="0" top="0" bottom="0" header="0" footer="0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showZeros="0" view="pageBreakPreview" topLeftCell="R14" zoomScale="85" zoomScaleSheetLayoutView="85" workbookViewId="0">
      <selection sqref="A1:AE37"/>
    </sheetView>
  </sheetViews>
  <sheetFormatPr defaultColWidth="8.875" defaultRowHeight="19.5" x14ac:dyDescent="0.25"/>
  <cols>
    <col min="1" max="1" width="8.875" style="17"/>
    <col min="2" max="2" width="8.875" style="8"/>
    <col min="3" max="5" width="8.875" style="9"/>
    <col min="6" max="7" width="8.875" style="15"/>
    <col min="8" max="8" width="8.875" style="16"/>
    <col min="9" max="10" width="8.875" style="17"/>
    <col min="11" max="11" width="8.875" style="16"/>
    <col min="12" max="12" width="10.5" style="17" customWidth="1"/>
    <col min="13" max="13" width="8.875" style="17"/>
    <col min="14" max="14" width="8.875" style="16"/>
    <col min="15" max="15" width="8.875" style="17"/>
    <col min="16" max="16" width="8.875" style="17" customWidth="1"/>
    <col min="17" max="17" width="8.875" style="16"/>
    <col min="18" max="19" width="8.875" style="17"/>
    <col min="20" max="20" width="8.875" style="16"/>
    <col min="21" max="25" width="8.875" style="17"/>
    <col min="26" max="26" width="8.875" style="16"/>
    <col min="27" max="28" width="8.875" style="17"/>
    <col min="29" max="29" width="8.875" style="16"/>
    <col min="30" max="30" width="8.875" style="17"/>
    <col min="36" max="16384" width="8.875" style="14"/>
  </cols>
  <sheetData>
    <row r="1" spans="1:31" ht="27.75" x14ac:dyDescent="0.25">
      <c r="A1" s="1"/>
      <c r="B1" s="1"/>
      <c r="C1" s="89" t="s">
        <v>31</v>
      </c>
      <c r="D1" s="1"/>
      <c r="E1" s="1"/>
      <c r="F1" s="1"/>
      <c r="G1" s="1"/>
      <c r="H1" s="1"/>
      <c r="I1" s="1"/>
      <c r="J1" s="1"/>
      <c r="K1" s="1" t="s">
        <v>301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2"/>
      <c r="B2" s="3" t="s">
        <v>145</v>
      </c>
      <c r="C2" s="4">
        <v>1050</v>
      </c>
      <c r="D2" s="5" t="s">
        <v>285</v>
      </c>
      <c r="E2" s="5"/>
      <c r="F2" s="6"/>
      <c r="G2" s="6"/>
      <c r="H2" s="2"/>
      <c r="I2" s="2" t="s">
        <v>57</v>
      </c>
      <c r="J2" s="2"/>
      <c r="K2" s="5"/>
      <c r="L2" s="5"/>
      <c r="M2" s="5"/>
      <c r="N2" s="2"/>
      <c r="O2" s="2"/>
      <c r="P2" s="2"/>
      <c r="Q2" s="5"/>
      <c r="R2" s="5"/>
      <c r="S2" s="5"/>
      <c r="T2" s="2"/>
      <c r="U2" s="13" t="s">
        <v>146</v>
      </c>
      <c r="V2" s="13"/>
      <c r="W2" s="13"/>
      <c r="X2" s="13"/>
      <c r="Y2" s="13"/>
      <c r="Z2" s="13"/>
      <c r="AA2" s="21" t="s">
        <v>286</v>
      </c>
      <c r="AB2" s="2"/>
      <c r="AC2" s="2"/>
      <c r="AD2" s="2"/>
      <c r="AE2" s="2"/>
    </row>
    <row r="3" spans="1:31" x14ac:dyDescent="0.25">
      <c r="A3" s="115" t="s">
        <v>147</v>
      </c>
      <c r="B3" s="256">
        <v>44214</v>
      </c>
      <c r="C3" s="257"/>
      <c r="D3" s="252">
        <v>44214</v>
      </c>
      <c r="E3" s="253"/>
      <c r="F3" s="253"/>
      <c r="G3" s="254"/>
      <c r="H3" s="279">
        <v>44215</v>
      </c>
      <c r="I3" s="257"/>
      <c r="J3" s="274">
        <v>44215</v>
      </c>
      <c r="K3" s="275"/>
      <c r="L3" s="275"/>
      <c r="M3" s="276"/>
      <c r="N3" s="278">
        <v>44216</v>
      </c>
      <c r="O3" s="257"/>
      <c r="P3" s="274">
        <v>44216</v>
      </c>
      <c r="Q3" s="275"/>
      <c r="R3" s="275"/>
      <c r="S3" s="276"/>
      <c r="T3" s="278"/>
      <c r="U3" s="257"/>
      <c r="V3" s="274"/>
      <c r="W3" s="275"/>
      <c r="X3" s="275"/>
      <c r="Y3" s="276"/>
      <c r="Z3" s="278"/>
      <c r="AA3" s="257"/>
      <c r="AB3" s="274"/>
      <c r="AC3" s="275"/>
      <c r="AD3" s="275"/>
      <c r="AE3" s="276"/>
    </row>
    <row r="4" spans="1:31" ht="33" x14ac:dyDescent="0.25">
      <c r="A4" s="162" t="s">
        <v>56</v>
      </c>
      <c r="B4" s="113" t="s">
        <v>51</v>
      </c>
      <c r="C4" s="113" t="s">
        <v>50</v>
      </c>
      <c r="D4" s="113" t="s">
        <v>49</v>
      </c>
      <c r="E4" s="113" t="s">
        <v>48</v>
      </c>
      <c r="F4" s="113" t="s">
        <v>149</v>
      </c>
      <c r="G4" s="161" t="s">
        <v>150</v>
      </c>
      <c r="H4" s="113" t="s">
        <v>51</v>
      </c>
      <c r="I4" s="113" t="s">
        <v>50</v>
      </c>
      <c r="J4" s="113" t="s">
        <v>49</v>
      </c>
      <c r="K4" s="113" t="s">
        <v>48</v>
      </c>
      <c r="L4" s="113" t="s">
        <v>149</v>
      </c>
      <c r="M4" s="113" t="s">
        <v>55</v>
      </c>
      <c r="N4" s="113" t="s">
        <v>51</v>
      </c>
      <c r="O4" s="113" t="s">
        <v>50</v>
      </c>
      <c r="P4" s="113" t="s">
        <v>49</v>
      </c>
      <c r="Q4" s="113" t="s">
        <v>48</v>
      </c>
      <c r="R4" s="113" t="s">
        <v>149</v>
      </c>
      <c r="S4" s="113" t="s">
        <v>55</v>
      </c>
      <c r="T4" s="113" t="s">
        <v>51</v>
      </c>
      <c r="U4" s="113" t="s">
        <v>50</v>
      </c>
      <c r="V4" s="113" t="s">
        <v>49</v>
      </c>
      <c r="W4" s="113" t="s">
        <v>48</v>
      </c>
      <c r="X4" s="113" t="s">
        <v>149</v>
      </c>
      <c r="Y4" s="113" t="s">
        <v>55</v>
      </c>
      <c r="Z4" s="113" t="s">
        <v>51</v>
      </c>
      <c r="AA4" s="113" t="s">
        <v>50</v>
      </c>
      <c r="AB4" s="113" t="s">
        <v>49</v>
      </c>
      <c r="AC4" s="113" t="s">
        <v>48</v>
      </c>
      <c r="AD4" s="113" t="s">
        <v>149</v>
      </c>
      <c r="AE4" s="113" t="s">
        <v>55</v>
      </c>
    </row>
    <row r="5" spans="1:31" ht="19.5" customHeight="1" x14ac:dyDescent="0.25">
      <c r="A5" s="297" t="s">
        <v>58</v>
      </c>
      <c r="B5" s="297" t="s">
        <v>96</v>
      </c>
      <c r="C5" s="213" t="s">
        <v>7</v>
      </c>
      <c r="D5" s="214">
        <v>6.666666666666667</v>
      </c>
      <c r="E5" s="213">
        <v>7</v>
      </c>
      <c r="F5" s="213">
        <v>0</v>
      </c>
      <c r="G5" s="213">
        <v>0</v>
      </c>
      <c r="H5" s="314" t="s">
        <v>97</v>
      </c>
      <c r="I5" s="213" t="s">
        <v>20</v>
      </c>
      <c r="J5" s="213">
        <v>38</v>
      </c>
      <c r="K5" s="214">
        <v>39.9</v>
      </c>
      <c r="L5" s="213"/>
      <c r="M5" s="113"/>
      <c r="N5" s="297" t="s">
        <v>100</v>
      </c>
      <c r="O5" s="213" t="s">
        <v>52</v>
      </c>
      <c r="P5" s="214">
        <v>85.047619047619051</v>
      </c>
      <c r="Q5" s="231">
        <v>89.3</v>
      </c>
      <c r="R5" s="2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</row>
    <row r="6" spans="1:31" ht="19.5" customHeight="1" x14ac:dyDescent="0.25">
      <c r="A6" s="298"/>
      <c r="B6" s="294"/>
      <c r="C6" s="213" t="s">
        <v>22</v>
      </c>
      <c r="D6" s="214">
        <v>74.476190476190482</v>
      </c>
      <c r="E6" s="214">
        <v>78.2</v>
      </c>
      <c r="F6" s="213" t="s">
        <v>409</v>
      </c>
      <c r="G6" s="213">
        <v>0</v>
      </c>
      <c r="H6" s="315"/>
      <c r="I6" s="213" t="s">
        <v>21</v>
      </c>
      <c r="J6" s="214">
        <v>29.047619047619047</v>
      </c>
      <c r="K6" s="214">
        <v>30.5</v>
      </c>
      <c r="L6" s="213"/>
      <c r="M6" s="113"/>
      <c r="N6" s="294"/>
      <c r="O6" s="213" t="s">
        <v>310</v>
      </c>
      <c r="P6" s="214">
        <v>12</v>
      </c>
      <c r="Q6" s="231">
        <v>12.6</v>
      </c>
      <c r="R6" s="2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</row>
    <row r="7" spans="1:31" ht="19.5" customHeight="1" x14ac:dyDescent="0.25">
      <c r="A7" s="298"/>
      <c r="B7" s="294"/>
      <c r="C7" s="213" t="s">
        <v>5</v>
      </c>
      <c r="D7" s="214">
        <v>18</v>
      </c>
      <c r="E7" s="214">
        <v>18.899999999999999</v>
      </c>
      <c r="F7" s="213">
        <v>0</v>
      </c>
      <c r="G7" s="213">
        <v>0</v>
      </c>
      <c r="H7" s="315"/>
      <c r="I7" s="213" t="s">
        <v>61</v>
      </c>
      <c r="J7" s="214">
        <v>60</v>
      </c>
      <c r="K7" s="214">
        <v>63</v>
      </c>
      <c r="L7" s="213" t="s">
        <v>284</v>
      </c>
      <c r="M7" s="113"/>
      <c r="N7" s="294"/>
      <c r="O7" s="213" t="s">
        <v>312</v>
      </c>
      <c r="P7" s="214">
        <v>1.0285714285714285</v>
      </c>
      <c r="Q7" s="231">
        <v>1.08</v>
      </c>
      <c r="R7" s="216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</row>
    <row r="8" spans="1:31" ht="19.5" customHeight="1" x14ac:dyDescent="0.25">
      <c r="A8" s="298"/>
      <c r="B8" s="294"/>
      <c r="C8" s="213" t="s">
        <v>9</v>
      </c>
      <c r="D8" s="214">
        <v>18</v>
      </c>
      <c r="E8" s="214">
        <v>18.899999999999999</v>
      </c>
      <c r="F8" s="213"/>
      <c r="G8" s="213">
        <v>0</v>
      </c>
      <c r="H8" s="315"/>
      <c r="I8" s="213" t="s">
        <v>7</v>
      </c>
      <c r="J8" s="214">
        <v>4.7619047619047619</v>
      </c>
      <c r="K8" s="214">
        <v>5</v>
      </c>
      <c r="L8" s="213">
        <v>0</v>
      </c>
      <c r="M8" s="113"/>
      <c r="N8" s="294"/>
      <c r="O8" s="213" t="s">
        <v>232</v>
      </c>
      <c r="P8" s="214">
        <v>25.047619047619047</v>
      </c>
      <c r="Q8" s="231">
        <v>26.3</v>
      </c>
      <c r="R8" s="2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</row>
    <row r="9" spans="1:31" ht="19.5" customHeight="1" x14ac:dyDescent="0.25">
      <c r="A9" s="299"/>
      <c r="B9" s="295"/>
      <c r="C9" s="213" t="s">
        <v>44</v>
      </c>
      <c r="D9" s="214">
        <v>24.571428571428573</v>
      </c>
      <c r="E9" s="214">
        <v>25.8</v>
      </c>
      <c r="F9" s="213"/>
      <c r="G9" s="213">
        <v>0.27301587301587305</v>
      </c>
      <c r="H9" s="316"/>
      <c r="I9" s="223"/>
      <c r="J9" s="226"/>
      <c r="K9" s="223"/>
      <c r="L9" s="223"/>
      <c r="M9" s="213"/>
      <c r="N9" s="294"/>
      <c r="O9" s="213" t="s">
        <v>180</v>
      </c>
      <c r="P9" s="214">
        <v>20</v>
      </c>
      <c r="Q9" s="231">
        <v>21</v>
      </c>
      <c r="R9" s="216"/>
      <c r="S9" s="160"/>
      <c r="T9" s="311"/>
      <c r="U9" s="160"/>
      <c r="V9" s="160"/>
      <c r="W9" s="160"/>
      <c r="X9" s="160"/>
      <c r="Y9" s="160"/>
      <c r="Z9" s="251"/>
      <c r="AA9" s="160"/>
      <c r="AB9" s="160"/>
      <c r="AC9" s="164"/>
      <c r="AD9" s="160"/>
      <c r="AE9" s="175"/>
    </row>
    <row r="10" spans="1:31" ht="19.5" customHeight="1" x14ac:dyDescent="0.25">
      <c r="A10" s="297" t="s">
        <v>6</v>
      </c>
      <c r="B10" s="297" t="s">
        <v>37</v>
      </c>
      <c r="C10" s="213" t="s">
        <v>144</v>
      </c>
      <c r="D10" s="214">
        <v>17.142857142857142</v>
      </c>
      <c r="E10" s="213">
        <v>18</v>
      </c>
      <c r="F10" s="213" t="s">
        <v>409</v>
      </c>
      <c r="G10" s="213">
        <v>0</v>
      </c>
      <c r="H10" s="297" t="s">
        <v>98</v>
      </c>
      <c r="I10" s="213" t="s">
        <v>281</v>
      </c>
      <c r="J10" s="214">
        <v>60</v>
      </c>
      <c r="K10" s="213">
        <v>63</v>
      </c>
      <c r="L10" s="213">
        <v>0</v>
      </c>
      <c r="M10" s="213"/>
      <c r="N10" s="294"/>
      <c r="O10" s="213" t="s">
        <v>319</v>
      </c>
      <c r="P10" s="214">
        <v>6</v>
      </c>
      <c r="Q10" s="231">
        <v>6.3</v>
      </c>
      <c r="R10" s="216"/>
      <c r="S10" s="160"/>
      <c r="T10" s="312"/>
      <c r="U10" s="160"/>
      <c r="V10" s="160"/>
      <c r="W10" s="160"/>
      <c r="X10" s="160"/>
      <c r="Y10" s="160"/>
      <c r="Z10" s="251"/>
      <c r="AA10" s="160"/>
      <c r="AB10" s="160"/>
      <c r="AC10" s="164"/>
      <c r="AD10" s="160"/>
      <c r="AE10" s="175"/>
    </row>
    <row r="11" spans="1:31" ht="19.5" customHeight="1" x14ac:dyDescent="0.25">
      <c r="A11" s="298"/>
      <c r="B11" s="294"/>
      <c r="C11" s="213" t="s">
        <v>64</v>
      </c>
      <c r="D11" s="214">
        <v>13.714285714285712</v>
      </c>
      <c r="E11" s="214">
        <v>14.399999999999999</v>
      </c>
      <c r="F11" s="213">
        <v>0</v>
      </c>
      <c r="G11" s="213">
        <v>0.68571428571428561</v>
      </c>
      <c r="H11" s="294"/>
      <c r="I11" s="213" t="s">
        <v>7</v>
      </c>
      <c r="J11" s="214">
        <v>4.7619047619047619</v>
      </c>
      <c r="K11" s="213">
        <v>5</v>
      </c>
      <c r="L11" s="213">
        <v>0</v>
      </c>
      <c r="M11" s="213"/>
      <c r="N11" s="294"/>
      <c r="O11" s="213" t="s">
        <v>237</v>
      </c>
      <c r="P11" s="214">
        <v>60</v>
      </c>
      <c r="Q11" s="231">
        <v>63</v>
      </c>
      <c r="R11" s="221" t="s">
        <v>284</v>
      </c>
      <c r="S11" s="160"/>
      <c r="T11" s="312"/>
      <c r="U11" s="160"/>
      <c r="V11" s="160"/>
      <c r="W11" s="160"/>
      <c r="X11" s="160"/>
      <c r="Y11" s="160"/>
      <c r="Z11" s="251"/>
      <c r="AA11" s="160"/>
      <c r="AB11" s="160"/>
      <c r="AC11" s="164"/>
      <c r="AD11" s="160"/>
      <c r="AE11" s="175"/>
    </row>
    <row r="12" spans="1:31" ht="19.5" customHeight="1" x14ac:dyDescent="0.25">
      <c r="A12" s="298"/>
      <c r="B12" s="294"/>
      <c r="C12" s="213" t="s">
        <v>7</v>
      </c>
      <c r="D12" s="214">
        <v>4.7619047619047619</v>
      </c>
      <c r="E12" s="214">
        <v>5</v>
      </c>
      <c r="F12" s="213">
        <v>0</v>
      </c>
      <c r="G12" s="213">
        <v>0</v>
      </c>
      <c r="H12" s="294"/>
      <c r="I12" s="213" t="s">
        <v>282</v>
      </c>
      <c r="J12" s="213">
        <v>8</v>
      </c>
      <c r="K12" s="232">
        <v>8.4</v>
      </c>
      <c r="L12" s="213">
        <v>0</v>
      </c>
      <c r="M12" s="213"/>
      <c r="N12" s="294"/>
      <c r="O12" s="213" t="s">
        <v>346</v>
      </c>
      <c r="P12" s="214">
        <v>25</v>
      </c>
      <c r="Q12" s="231">
        <v>26.25</v>
      </c>
      <c r="R12" s="213"/>
      <c r="S12" s="160"/>
      <c r="T12" s="312"/>
      <c r="U12" s="160"/>
      <c r="V12" s="160"/>
      <c r="W12" s="160"/>
      <c r="X12" s="160"/>
      <c r="Y12" s="160"/>
      <c r="Z12" s="251"/>
      <c r="AA12" s="160"/>
      <c r="AB12" s="160"/>
      <c r="AC12" s="164"/>
      <c r="AD12" s="160"/>
      <c r="AE12" s="175"/>
    </row>
    <row r="13" spans="1:31" ht="19.5" customHeight="1" x14ac:dyDescent="0.25">
      <c r="A13" s="298"/>
      <c r="B13" s="294"/>
      <c r="C13" s="213" t="s">
        <v>141</v>
      </c>
      <c r="D13" s="214">
        <v>6.8</v>
      </c>
      <c r="E13" s="214">
        <v>7.14</v>
      </c>
      <c r="F13" s="213">
        <v>0</v>
      </c>
      <c r="G13" s="213">
        <v>0</v>
      </c>
      <c r="H13" s="294"/>
      <c r="I13" s="213" t="s">
        <v>24</v>
      </c>
      <c r="J13" s="213">
        <v>2</v>
      </c>
      <c r="K13" s="232">
        <v>2.1</v>
      </c>
      <c r="L13" s="213">
        <v>0</v>
      </c>
      <c r="M13" s="213"/>
      <c r="N13" s="294"/>
      <c r="O13" s="213" t="s">
        <v>248</v>
      </c>
      <c r="P13" s="213">
        <v>10</v>
      </c>
      <c r="Q13" s="231">
        <v>10.5</v>
      </c>
      <c r="R13" s="213"/>
      <c r="S13" s="160"/>
      <c r="T13" s="312"/>
      <c r="U13" s="160"/>
      <c r="V13" s="160"/>
      <c r="W13" s="160"/>
      <c r="X13" s="160"/>
      <c r="Y13" s="160"/>
      <c r="Z13" s="251"/>
      <c r="AA13" s="160"/>
      <c r="AB13" s="160"/>
      <c r="AC13" s="164"/>
      <c r="AD13" s="160"/>
      <c r="AE13" s="175"/>
    </row>
    <row r="14" spans="1:31" ht="19.5" customHeight="1" x14ac:dyDescent="0.25">
      <c r="A14" s="298"/>
      <c r="B14" s="294"/>
      <c r="C14" s="213" t="s">
        <v>62</v>
      </c>
      <c r="D14" s="214">
        <v>10</v>
      </c>
      <c r="E14" s="214">
        <v>10.5</v>
      </c>
      <c r="F14" s="213"/>
      <c r="G14" s="213">
        <v>0</v>
      </c>
      <c r="H14" s="294"/>
      <c r="I14" s="213" t="s">
        <v>8</v>
      </c>
      <c r="J14" s="213">
        <v>2</v>
      </c>
      <c r="K14" s="214">
        <v>2.1</v>
      </c>
      <c r="L14" s="213">
        <v>0</v>
      </c>
      <c r="M14" s="213"/>
      <c r="N14" s="295"/>
      <c r="O14" s="213" t="s">
        <v>231</v>
      </c>
      <c r="P14" s="213">
        <v>15</v>
      </c>
      <c r="Q14" s="231">
        <v>15.75</v>
      </c>
      <c r="R14" s="213"/>
      <c r="S14" s="160"/>
      <c r="T14" s="313"/>
      <c r="U14" s="160"/>
      <c r="V14" s="160"/>
      <c r="W14" s="160"/>
      <c r="X14" s="160"/>
      <c r="Y14" s="160"/>
      <c r="Z14" s="251"/>
      <c r="AA14" s="160"/>
      <c r="AB14" s="160"/>
      <c r="AC14" s="164"/>
      <c r="AD14" s="160"/>
      <c r="AE14" s="175"/>
    </row>
    <row r="15" spans="1:31" ht="19.5" customHeight="1" x14ac:dyDescent="0.25">
      <c r="A15" s="289" t="s">
        <v>251</v>
      </c>
      <c r="B15" s="310" t="s">
        <v>11</v>
      </c>
      <c r="C15" s="213" t="s">
        <v>12</v>
      </c>
      <c r="D15" s="214">
        <v>100</v>
      </c>
      <c r="E15" s="213">
        <v>105</v>
      </c>
      <c r="F15" s="213" t="s">
        <v>284</v>
      </c>
      <c r="G15" s="213">
        <v>0</v>
      </c>
      <c r="H15" s="310" t="s">
        <v>71</v>
      </c>
      <c r="I15" s="213" t="s">
        <v>26</v>
      </c>
      <c r="J15" s="213">
        <v>100</v>
      </c>
      <c r="K15" s="213">
        <v>105</v>
      </c>
      <c r="L15" s="213" t="s">
        <v>13</v>
      </c>
      <c r="M15" s="213"/>
      <c r="N15" s="293" t="s">
        <v>101</v>
      </c>
      <c r="O15" s="213" t="s">
        <v>412</v>
      </c>
      <c r="P15" s="213">
        <v>48</v>
      </c>
      <c r="Q15" s="231">
        <f>1050*48/1000</f>
        <v>50.4</v>
      </c>
      <c r="R15" s="213"/>
      <c r="S15" s="160"/>
      <c r="T15" s="257"/>
      <c r="U15" s="160"/>
      <c r="V15" s="160"/>
      <c r="W15" s="160"/>
      <c r="X15" s="160"/>
      <c r="Y15" s="160"/>
      <c r="Z15" s="251"/>
      <c r="AA15" s="160"/>
      <c r="AB15" s="160"/>
      <c r="AC15" s="164"/>
      <c r="AD15" s="160"/>
      <c r="AE15" s="175"/>
    </row>
    <row r="16" spans="1:31" ht="19.5" customHeight="1" x14ac:dyDescent="0.25">
      <c r="A16" s="257"/>
      <c r="B16" s="296"/>
      <c r="C16" s="213" t="s">
        <v>10</v>
      </c>
      <c r="D16" s="214">
        <v>0.95238095238095233</v>
      </c>
      <c r="E16" s="213">
        <v>1</v>
      </c>
      <c r="F16" s="213">
        <v>0</v>
      </c>
      <c r="G16" s="213">
        <v>0</v>
      </c>
      <c r="H16" s="296"/>
      <c r="I16" s="213" t="s">
        <v>17</v>
      </c>
      <c r="J16" s="214">
        <v>0.95238095238095233</v>
      </c>
      <c r="K16" s="232">
        <v>1</v>
      </c>
      <c r="L16" s="213">
        <v>0</v>
      </c>
      <c r="M16" s="213"/>
      <c r="N16" s="295"/>
      <c r="O16" s="213" t="s">
        <v>7</v>
      </c>
      <c r="P16" s="214">
        <v>4.7619047619047619</v>
      </c>
      <c r="Q16" s="214">
        <v>5</v>
      </c>
      <c r="R16" s="213">
        <v>0</v>
      </c>
      <c r="S16" s="160"/>
      <c r="T16" s="257"/>
      <c r="U16" s="160"/>
      <c r="V16" s="160"/>
      <c r="W16" s="160"/>
      <c r="X16" s="160"/>
      <c r="Y16" s="160"/>
      <c r="Z16" s="251"/>
      <c r="AA16" s="160"/>
      <c r="AB16" s="160"/>
      <c r="AC16" s="164"/>
      <c r="AD16" s="160"/>
      <c r="AE16" s="175"/>
    </row>
    <row r="17" spans="1:31" ht="19.5" customHeight="1" x14ac:dyDescent="0.25">
      <c r="A17" s="257"/>
      <c r="B17" s="296"/>
      <c r="C17" s="213" t="s">
        <v>7</v>
      </c>
      <c r="D17" s="214">
        <v>4.7619047619047619</v>
      </c>
      <c r="E17" s="213">
        <v>5</v>
      </c>
      <c r="F17" s="213">
        <v>0</v>
      </c>
      <c r="G17" s="213">
        <v>0</v>
      </c>
      <c r="H17" s="296"/>
      <c r="I17" s="213" t="s">
        <v>7</v>
      </c>
      <c r="J17" s="214">
        <v>2.8571428571428572</v>
      </c>
      <c r="K17" s="232">
        <v>3</v>
      </c>
      <c r="L17" s="213">
        <v>0</v>
      </c>
      <c r="M17" s="213"/>
      <c r="N17" s="233" t="s">
        <v>102</v>
      </c>
      <c r="O17" s="213" t="s">
        <v>283</v>
      </c>
      <c r="P17" s="213">
        <v>65</v>
      </c>
      <c r="Q17" s="214">
        <v>68.25</v>
      </c>
      <c r="R17" s="213" t="s">
        <v>284</v>
      </c>
      <c r="S17" s="160"/>
      <c r="T17" s="257"/>
      <c r="U17" s="160"/>
      <c r="V17" s="160"/>
      <c r="W17" s="160"/>
      <c r="X17" s="160"/>
      <c r="Y17" s="160"/>
      <c r="Z17" s="251"/>
      <c r="AA17" s="160"/>
      <c r="AB17" s="160"/>
      <c r="AC17" s="164"/>
      <c r="AD17" s="160"/>
      <c r="AE17" s="175"/>
    </row>
    <row r="18" spans="1:31" ht="16.5" x14ac:dyDescent="0.25">
      <c r="A18" s="290" t="s">
        <v>287</v>
      </c>
      <c r="B18" s="159"/>
      <c r="C18" s="158"/>
      <c r="D18" s="158"/>
      <c r="E18" s="158"/>
      <c r="F18" s="158"/>
      <c r="G18" s="157"/>
      <c r="H18" s="156"/>
      <c r="I18" s="155"/>
      <c r="J18" s="155"/>
      <c r="K18" s="155"/>
      <c r="L18" s="155"/>
      <c r="M18" s="154"/>
      <c r="N18" s="156"/>
      <c r="O18" s="155"/>
      <c r="P18" s="155"/>
      <c r="Q18" s="155"/>
      <c r="R18" s="155"/>
      <c r="S18" s="154"/>
      <c r="T18" s="156"/>
      <c r="U18" s="155"/>
      <c r="V18" s="155"/>
      <c r="W18" s="155"/>
      <c r="X18" s="155"/>
      <c r="Y18" s="154"/>
      <c r="Z18" s="156"/>
      <c r="AA18" s="155"/>
      <c r="AB18" s="155"/>
      <c r="AC18" s="155"/>
      <c r="AD18" s="155"/>
      <c r="AE18" s="154"/>
    </row>
    <row r="19" spans="1:31" ht="16.5" x14ac:dyDescent="0.25">
      <c r="A19" s="291"/>
      <c r="B19" s="153"/>
      <c r="C19" s="152"/>
      <c r="D19" s="152"/>
      <c r="E19" s="152"/>
      <c r="F19" s="152"/>
      <c r="G19" s="151"/>
      <c r="H19" s="150"/>
      <c r="I19" s="149"/>
      <c r="J19" s="149"/>
      <c r="K19" s="149"/>
      <c r="L19" s="149"/>
      <c r="M19" s="148"/>
      <c r="N19" s="150"/>
      <c r="O19" s="149"/>
      <c r="P19" s="149"/>
      <c r="Q19" s="149"/>
      <c r="R19" s="149"/>
      <c r="S19" s="148"/>
      <c r="T19" s="150"/>
      <c r="U19" s="149"/>
      <c r="V19" s="149"/>
      <c r="W19" s="149"/>
      <c r="X19" s="149"/>
      <c r="Y19" s="148"/>
      <c r="Z19" s="150"/>
      <c r="AA19" s="149"/>
      <c r="AB19" s="149"/>
      <c r="AC19" s="149"/>
      <c r="AD19" s="149"/>
      <c r="AE19" s="148"/>
    </row>
    <row r="20" spans="1:31" ht="16.5" x14ac:dyDescent="0.25">
      <c r="A20" s="291"/>
      <c r="B20" s="147"/>
      <c r="C20" s="146"/>
      <c r="D20" s="146"/>
      <c r="E20" s="146"/>
      <c r="F20" s="146"/>
      <c r="G20" s="145"/>
      <c r="H20" s="144"/>
      <c r="I20" s="143"/>
      <c r="J20" s="143"/>
      <c r="K20" s="143"/>
      <c r="L20" s="143"/>
      <c r="M20" s="142"/>
      <c r="N20" s="144"/>
      <c r="O20" s="143"/>
      <c r="P20" s="143"/>
      <c r="Q20" s="143"/>
      <c r="R20" s="143"/>
      <c r="S20" s="142"/>
      <c r="T20" s="144"/>
      <c r="U20" s="143"/>
      <c r="V20" s="143"/>
      <c r="W20" s="143"/>
      <c r="X20" s="143"/>
      <c r="Y20" s="142"/>
      <c r="Z20" s="144"/>
      <c r="AA20" s="143"/>
      <c r="AB20" s="143"/>
      <c r="AC20" s="143"/>
      <c r="AD20" s="143"/>
      <c r="AE20" s="142"/>
    </row>
    <row r="21" spans="1:31" ht="16.5" x14ac:dyDescent="0.25">
      <c r="A21" s="291"/>
      <c r="B21" s="159"/>
      <c r="C21" s="158"/>
      <c r="D21" s="158"/>
      <c r="E21" s="158"/>
      <c r="F21" s="158"/>
      <c r="G21" s="157"/>
      <c r="H21" s="156"/>
      <c r="I21" s="155"/>
      <c r="J21" s="155"/>
      <c r="K21" s="155"/>
      <c r="L21" s="155"/>
      <c r="M21" s="154"/>
      <c r="N21" s="156"/>
      <c r="O21" s="155"/>
      <c r="P21" s="155"/>
      <c r="Q21" s="155"/>
      <c r="R21" s="155"/>
      <c r="S21" s="154"/>
      <c r="T21" s="156"/>
      <c r="U21" s="155"/>
      <c r="V21" s="155"/>
      <c r="W21" s="155"/>
      <c r="X21" s="155"/>
      <c r="Y21" s="154"/>
      <c r="Z21" s="156"/>
      <c r="AA21" s="155"/>
      <c r="AB21" s="155"/>
      <c r="AC21" s="155"/>
      <c r="AD21" s="155"/>
      <c r="AE21" s="154"/>
    </row>
    <row r="22" spans="1:31" ht="16.5" x14ac:dyDescent="0.25">
      <c r="A22" s="291"/>
      <c r="B22" s="153"/>
      <c r="C22" s="152"/>
      <c r="D22" s="152"/>
      <c r="E22" s="152"/>
      <c r="F22" s="152"/>
      <c r="G22" s="151"/>
      <c r="H22" s="150"/>
      <c r="I22" s="149"/>
      <c r="J22" s="149"/>
      <c r="K22" s="149"/>
      <c r="L22" s="149"/>
      <c r="M22" s="148"/>
      <c r="N22" s="150"/>
      <c r="O22" s="149"/>
      <c r="P22" s="149"/>
      <c r="Q22" s="149"/>
      <c r="R22" s="149"/>
      <c r="S22" s="148"/>
      <c r="T22" s="150"/>
      <c r="U22" s="149"/>
      <c r="V22" s="149"/>
      <c r="W22" s="149"/>
      <c r="X22" s="149"/>
      <c r="Y22" s="148"/>
      <c r="Z22" s="150"/>
      <c r="AA22" s="149"/>
      <c r="AB22" s="149"/>
      <c r="AC22" s="149"/>
      <c r="AD22" s="149"/>
      <c r="AE22" s="148"/>
    </row>
    <row r="23" spans="1:31" ht="16.5" x14ac:dyDescent="0.25">
      <c r="A23" s="291"/>
      <c r="B23" s="147"/>
      <c r="C23" s="146"/>
      <c r="D23" s="146"/>
      <c r="E23" s="146"/>
      <c r="F23" s="146"/>
      <c r="G23" s="145"/>
      <c r="H23" s="144"/>
      <c r="I23" s="143"/>
      <c r="J23" s="143"/>
      <c r="K23" s="143"/>
      <c r="L23" s="143"/>
      <c r="M23" s="142"/>
      <c r="N23" s="144"/>
      <c r="O23" s="143"/>
      <c r="P23" s="143"/>
      <c r="Q23" s="143"/>
      <c r="R23" s="143"/>
      <c r="S23" s="142"/>
      <c r="T23" s="144"/>
      <c r="U23" s="143"/>
      <c r="V23" s="143"/>
      <c r="W23" s="143"/>
      <c r="X23" s="143"/>
      <c r="Y23" s="142"/>
      <c r="Z23" s="144"/>
      <c r="AA23" s="143"/>
      <c r="AB23" s="143"/>
      <c r="AC23" s="143"/>
      <c r="AD23" s="143"/>
      <c r="AE23" s="142"/>
    </row>
    <row r="24" spans="1:31" ht="16.5" x14ac:dyDescent="0.25">
      <c r="A24" s="291"/>
      <c r="B24" s="159"/>
      <c r="C24" s="158"/>
      <c r="D24" s="158"/>
      <c r="E24" s="158"/>
      <c r="F24" s="158"/>
      <c r="G24" s="157"/>
      <c r="H24" s="156"/>
      <c r="I24" s="155"/>
      <c r="J24" s="155"/>
      <c r="K24" s="155"/>
      <c r="L24" s="155"/>
      <c r="M24" s="154"/>
      <c r="N24" s="156"/>
      <c r="O24" s="155"/>
      <c r="P24" s="155"/>
      <c r="Q24" s="155"/>
      <c r="R24" s="155"/>
      <c r="S24" s="154"/>
      <c r="T24" s="156"/>
      <c r="U24" s="155"/>
      <c r="V24" s="155"/>
      <c r="W24" s="155"/>
      <c r="X24" s="155"/>
      <c r="Y24" s="154"/>
      <c r="Z24" s="156"/>
      <c r="AA24" s="155"/>
      <c r="AB24" s="155"/>
      <c r="AC24" s="155"/>
      <c r="AD24" s="155"/>
      <c r="AE24" s="154"/>
    </row>
    <row r="25" spans="1:31" ht="16.5" x14ac:dyDescent="0.25">
      <c r="A25" s="291"/>
      <c r="B25" s="153"/>
      <c r="C25" s="152"/>
      <c r="D25" s="152"/>
      <c r="E25" s="152"/>
      <c r="F25" s="152"/>
      <c r="G25" s="151"/>
      <c r="H25" s="150"/>
      <c r="I25" s="149"/>
      <c r="J25" s="149"/>
      <c r="K25" s="149"/>
      <c r="L25" s="149"/>
      <c r="M25" s="148"/>
      <c r="N25" s="150"/>
      <c r="O25" s="149"/>
      <c r="P25" s="149"/>
      <c r="Q25" s="149"/>
      <c r="R25" s="149"/>
      <c r="S25" s="148"/>
      <c r="T25" s="150"/>
      <c r="U25" s="149"/>
      <c r="V25" s="149"/>
      <c r="W25" s="149"/>
      <c r="X25" s="149"/>
      <c r="Y25" s="148"/>
      <c r="Z25" s="150"/>
      <c r="AA25" s="149"/>
      <c r="AB25" s="149"/>
      <c r="AC25" s="149"/>
      <c r="AD25" s="149"/>
      <c r="AE25" s="148"/>
    </row>
    <row r="26" spans="1:31" ht="16.5" x14ac:dyDescent="0.25">
      <c r="A26" s="291"/>
      <c r="B26" s="147"/>
      <c r="C26" s="146"/>
      <c r="D26" s="146"/>
      <c r="E26" s="146"/>
      <c r="F26" s="146"/>
      <c r="G26" s="145"/>
      <c r="H26" s="144"/>
      <c r="I26" s="143"/>
      <c r="J26" s="143"/>
      <c r="K26" s="143"/>
      <c r="L26" s="143"/>
      <c r="M26" s="142"/>
      <c r="N26" s="144"/>
      <c r="O26" s="143"/>
      <c r="P26" s="143"/>
      <c r="Q26" s="143"/>
      <c r="R26" s="143"/>
      <c r="S26" s="142"/>
      <c r="T26" s="144"/>
      <c r="U26" s="143"/>
      <c r="V26" s="143"/>
      <c r="W26" s="143"/>
      <c r="X26" s="143"/>
      <c r="Y26" s="142"/>
      <c r="Z26" s="144"/>
      <c r="AA26" s="143"/>
      <c r="AB26" s="143"/>
      <c r="AC26" s="143"/>
      <c r="AD26" s="143"/>
      <c r="AE26" s="142"/>
    </row>
    <row r="27" spans="1:31" ht="16.5" x14ac:dyDescent="0.25">
      <c r="A27" s="291"/>
      <c r="B27" s="159"/>
      <c r="C27" s="158"/>
      <c r="D27" s="158"/>
      <c r="E27" s="158"/>
      <c r="F27" s="158"/>
      <c r="G27" s="157"/>
      <c r="H27" s="156"/>
      <c r="I27" s="155"/>
      <c r="J27" s="155"/>
      <c r="K27" s="155"/>
      <c r="L27" s="155"/>
      <c r="M27" s="154"/>
      <c r="N27" s="156"/>
      <c r="O27" s="155"/>
      <c r="P27" s="155"/>
      <c r="Q27" s="155"/>
      <c r="R27" s="155"/>
      <c r="S27" s="154"/>
      <c r="T27" s="156"/>
      <c r="U27" s="155"/>
      <c r="V27" s="155"/>
      <c r="W27" s="155"/>
      <c r="X27" s="155"/>
      <c r="Y27" s="154"/>
      <c r="Z27" s="156"/>
      <c r="AA27" s="155"/>
      <c r="AB27" s="155"/>
      <c r="AC27" s="155"/>
      <c r="AD27" s="155"/>
      <c r="AE27" s="154"/>
    </row>
    <row r="28" spans="1:31" ht="16.5" x14ac:dyDescent="0.25">
      <c r="A28" s="291"/>
      <c r="B28" s="153"/>
      <c r="C28" s="152"/>
      <c r="D28" s="152"/>
      <c r="E28" s="152"/>
      <c r="F28" s="152"/>
      <c r="G28" s="151"/>
      <c r="H28" s="150"/>
      <c r="I28" s="149"/>
      <c r="J28" s="149"/>
      <c r="K28" s="149"/>
      <c r="L28" s="149"/>
      <c r="M28" s="148"/>
      <c r="N28" s="150"/>
      <c r="O28" s="149"/>
      <c r="P28" s="149"/>
      <c r="Q28" s="149"/>
      <c r="R28" s="149"/>
      <c r="S28" s="148"/>
      <c r="T28" s="150"/>
      <c r="U28" s="149"/>
      <c r="V28" s="149"/>
      <c r="W28" s="149"/>
      <c r="X28" s="149"/>
      <c r="Y28" s="148"/>
      <c r="Z28" s="150"/>
      <c r="AA28" s="149"/>
      <c r="AB28" s="149"/>
      <c r="AC28" s="149"/>
      <c r="AD28" s="149"/>
      <c r="AE28" s="148"/>
    </row>
    <row r="29" spans="1:31" ht="16.5" x14ac:dyDescent="0.25">
      <c r="A29" s="292"/>
      <c r="B29" s="147"/>
      <c r="C29" s="146"/>
      <c r="D29" s="146"/>
      <c r="E29" s="146"/>
      <c r="F29" s="146"/>
      <c r="G29" s="145"/>
      <c r="H29" s="144"/>
      <c r="I29" s="143"/>
      <c r="J29" s="143"/>
      <c r="K29" s="143"/>
      <c r="L29" s="143"/>
      <c r="M29" s="142"/>
      <c r="N29" s="144"/>
      <c r="O29" s="143"/>
      <c r="P29" s="143"/>
      <c r="Q29" s="143"/>
      <c r="R29" s="143"/>
      <c r="S29" s="142"/>
      <c r="T29" s="144"/>
      <c r="U29" s="143"/>
      <c r="V29" s="143"/>
      <c r="W29" s="143"/>
      <c r="X29" s="143"/>
      <c r="Y29" s="142"/>
      <c r="Z29" s="144"/>
      <c r="AA29" s="143"/>
      <c r="AB29" s="143"/>
      <c r="AC29" s="143"/>
      <c r="AD29" s="143"/>
      <c r="AE29" s="142"/>
    </row>
    <row r="30" spans="1:31" ht="16.5" x14ac:dyDescent="0.25">
      <c r="A30" s="308" t="s">
        <v>288</v>
      </c>
      <c r="B30" s="288" t="s">
        <v>289</v>
      </c>
      <c r="C30" s="288"/>
      <c r="D30" s="140"/>
      <c r="E30" s="300" t="s">
        <v>290</v>
      </c>
      <c r="F30" s="283"/>
      <c r="G30" s="284"/>
      <c r="H30" s="287" t="s">
        <v>289</v>
      </c>
      <c r="I30" s="288"/>
      <c r="J30" s="140"/>
      <c r="K30" s="300" t="s">
        <v>290</v>
      </c>
      <c r="L30" s="283"/>
      <c r="M30" s="284"/>
      <c r="N30" s="287" t="s">
        <v>289</v>
      </c>
      <c r="O30" s="288"/>
      <c r="P30" s="140"/>
      <c r="Q30" s="300" t="s">
        <v>290</v>
      </c>
      <c r="R30" s="283"/>
      <c r="S30" s="284"/>
      <c r="T30" s="280" t="s">
        <v>289</v>
      </c>
      <c r="U30" s="280"/>
      <c r="V30" s="141"/>
      <c r="W30" s="281" t="s">
        <v>290</v>
      </c>
      <c r="X30" s="283"/>
      <c r="Y30" s="284"/>
      <c r="Z30" s="287" t="s">
        <v>289</v>
      </c>
      <c r="AA30" s="288"/>
      <c r="AB30" s="140"/>
      <c r="AC30" s="300" t="s">
        <v>290</v>
      </c>
      <c r="AD30" s="283"/>
      <c r="AE30" s="284"/>
    </row>
    <row r="31" spans="1:31" ht="17.25" thickBot="1" x14ac:dyDescent="0.3">
      <c r="A31" s="309"/>
      <c r="B31" s="301" t="s">
        <v>291</v>
      </c>
      <c r="C31" s="302"/>
      <c r="D31" s="139"/>
      <c r="E31" s="307"/>
      <c r="F31" s="285"/>
      <c r="G31" s="286"/>
      <c r="H31" s="303" t="s">
        <v>291</v>
      </c>
      <c r="I31" s="302"/>
      <c r="J31" s="139"/>
      <c r="K31" s="307"/>
      <c r="L31" s="285"/>
      <c r="M31" s="286"/>
      <c r="N31" s="303" t="s">
        <v>291</v>
      </c>
      <c r="O31" s="302"/>
      <c r="P31" s="139"/>
      <c r="Q31" s="307"/>
      <c r="R31" s="285"/>
      <c r="S31" s="286"/>
      <c r="T31" s="304" t="s">
        <v>291</v>
      </c>
      <c r="U31" s="304"/>
      <c r="V31" s="138"/>
      <c r="W31" s="282"/>
      <c r="X31" s="285"/>
      <c r="Y31" s="286"/>
      <c r="Z31" s="305" t="s">
        <v>291</v>
      </c>
      <c r="AA31" s="306"/>
      <c r="AB31" s="137"/>
      <c r="AC31" s="300"/>
      <c r="AD31" s="285"/>
      <c r="AE31" s="286"/>
    </row>
    <row r="32" spans="1:31" ht="23.25" x14ac:dyDescent="0.25">
      <c r="A32" s="125" t="s">
        <v>292</v>
      </c>
      <c r="B32" s="125"/>
      <c r="C32" s="125"/>
      <c r="D32" s="273" t="s">
        <v>293</v>
      </c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125"/>
      <c r="Z32" s="136"/>
      <c r="AA32" s="135"/>
      <c r="AB32" s="135"/>
      <c r="AC32" s="135"/>
      <c r="AD32" s="135"/>
      <c r="AE32" s="134"/>
    </row>
    <row r="33" spans="1:31" ht="23.25" x14ac:dyDescent="0.25">
      <c r="A33" s="273" t="s">
        <v>294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7"/>
      <c r="Z33" s="133"/>
      <c r="AA33" s="131"/>
      <c r="AB33" s="131"/>
      <c r="AC33" s="131"/>
      <c r="AD33" s="131"/>
      <c r="AE33" s="130"/>
    </row>
    <row r="34" spans="1:31" ht="16.5" x14ac:dyDescent="0.25">
      <c r="A34" s="273" t="s">
        <v>295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7"/>
      <c r="Z34" s="132"/>
      <c r="AA34" s="131"/>
      <c r="AB34" s="131"/>
      <c r="AC34" s="131"/>
      <c r="AD34" s="131"/>
      <c r="AE34" s="130"/>
    </row>
    <row r="35" spans="1:31" ht="17.25" thickBot="1" x14ac:dyDescent="0.3">
      <c r="A35" s="273" t="s">
        <v>296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7"/>
      <c r="Z35" s="129"/>
      <c r="AA35" s="128"/>
      <c r="AB35" s="128"/>
      <c r="AC35" s="128"/>
      <c r="AD35" s="128"/>
      <c r="AE35" s="127"/>
    </row>
    <row r="36" spans="1:31" ht="16.5" x14ac:dyDescent="0.25">
      <c r="A36" s="273" t="s">
        <v>297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126"/>
      <c r="AA36" s="126"/>
      <c r="AB36" s="126"/>
      <c r="AC36" s="126"/>
      <c r="AD36" s="126"/>
      <c r="AE36" s="126"/>
    </row>
    <row r="37" spans="1:31" ht="16.5" x14ac:dyDescent="0.25">
      <c r="A37" s="273" t="s">
        <v>298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126"/>
      <c r="AA37" s="126"/>
      <c r="AB37" s="126"/>
      <c r="AC37" s="126"/>
      <c r="AD37" s="126"/>
      <c r="AE37" s="126"/>
    </row>
    <row r="38" spans="1:31" ht="16.5" x14ac:dyDescent="0.2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</row>
  </sheetData>
  <mergeCells count="53">
    <mergeCell ref="A37:Y37"/>
    <mergeCell ref="A36:Y36"/>
    <mergeCell ref="A35:Y35"/>
    <mergeCell ref="A34:Y34"/>
    <mergeCell ref="A5:A9"/>
    <mergeCell ref="A10:A14"/>
    <mergeCell ref="B10:B14"/>
    <mergeCell ref="B5:B9"/>
    <mergeCell ref="H5:H9"/>
    <mergeCell ref="H10:H14"/>
    <mergeCell ref="D32:X32"/>
    <mergeCell ref="A18:A29"/>
    <mergeCell ref="A30:A31"/>
    <mergeCell ref="R30:S31"/>
    <mergeCell ref="AD30:AE31"/>
    <mergeCell ref="B31:C31"/>
    <mergeCell ref="H31:I31"/>
    <mergeCell ref="N31:O31"/>
    <mergeCell ref="T31:U31"/>
    <mergeCell ref="Z31:AA31"/>
    <mergeCell ref="B30:C30"/>
    <mergeCell ref="E30:E31"/>
    <mergeCell ref="F30:G31"/>
    <mergeCell ref="H30:I30"/>
    <mergeCell ref="K30:K31"/>
    <mergeCell ref="L30:M31"/>
    <mergeCell ref="N30:O30"/>
    <mergeCell ref="Q30:Q31"/>
    <mergeCell ref="Z9:Z13"/>
    <mergeCell ref="T14:T17"/>
    <mergeCell ref="Z14:Z17"/>
    <mergeCell ref="Z30:AA30"/>
    <mergeCell ref="AC30:AC31"/>
    <mergeCell ref="AB3:AE3"/>
    <mergeCell ref="B3:C3"/>
    <mergeCell ref="H3:I3"/>
    <mergeCell ref="N3:O3"/>
    <mergeCell ref="T3:U3"/>
    <mergeCell ref="Z3:AA3"/>
    <mergeCell ref="D3:G3"/>
    <mergeCell ref="J3:M3"/>
    <mergeCell ref="P3:S3"/>
    <mergeCell ref="V3:Y3"/>
    <mergeCell ref="T30:U30"/>
    <mergeCell ref="W30:W31"/>
    <mergeCell ref="X30:Y31"/>
    <mergeCell ref="T9:T13"/>
    <mergeCell ref="N15:N16"/>
    <mergeCell ref="N5:N14"/>
    <mergeCell ref="A15:A17"/>
    <mergeCell ref="B15:B17"/>
    <mergeCell ref="H15:H17"/>
    <mergeCell ref="A33:Y33"/>
  </mergeCells>
  <phoneticPr fontId="22" type="noConversion"/>
  <printOptions horizontalCentered="1" verticalCentered="1"/>
  <pageMargins left="0" right="0" top="0" bottom="0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九如素菜單</vt:lpstr>
      <vt:lpstr>九如葷菜單</vt:lpstr>
      <vt:lpstr>第1週國中</vt:lpstr>
      <vt:lpstr>第2週國中</vt:lpstr>
      <vt:lpstr>第3週國中</vt:lpstr>
      <vt:lpstr>第1週國中3章1Q</vt:lpstr>
      <vt:lpstr>第2週國中3章1Q</vt:lpstr>
      <vt:lpstr>第3週國中3章1Q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Win7User</dc:creator>
  <cp:lastModifiedBy>WEIDY</cp:lastModifiedBy>
  <cp:lastPrinted>2021-01-06T13:51:45Z</cp:lastPrinted>
  <dcterms:created xsi:type="dcterms:W3CDTF">2014-10-23T04:16:33Z</dcterms:created>
  <dcterms:modified xsi:type="dcterms:W3CDTF">2021-01-06T13:52:15Z</dcterms:modified>
</cp:coreProperties>
</file>